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20475" windowHeight="11985" activeTab="0"/>
  </bookViews>
  <sheets>
    <sheet name="PLL_LPF定数 " sheetId="1" r:id="rId1"/>
  </sheets>
  <definedNames/>
  <calcPr fullCalcOnLoad="1"/>
</workbook>
</file>

<file path=xl/sharedStrings.xml><?xml version="1.0" encoding="utf-8"?>
<sst xmlns="http://schemas.openxmlformats.org/spreadsheetml/2006/main" count="176" uniqueCount="51">
  <si>
    <t>KΦ=</t>
  </si>
  <si>
    <t>msecとして</t>
  </si>
  <si>
    <t>R1=</t>
  </si>
  <si>
    <t>kΩとすると</t>
  </si>
  <si>
    <t>2ζ</t>
  </si>
  <si>
    <t>ωn・C1</t>
  </si>
  <si>
    <t>黄色の枠内は、数値を手記入するセル。</t>
  </si>
  <si>
    <t>4.50-0.4</t>
  </si>
  <si>
    <t>＝</t>
  </si>
  <si>
    <t>(V/rad)</t>
  </si>
  <si>
    <t>4.5-0.4</t>
  </si>
  <si>
    <t>4.5-0.1</t>
  </si>
  <si>
    <t>4x3.14</t>
  </si>
  <si>
    <t>{fMax(MHz)</t>
  </si>
  <si>
    <t>-</t>
  </si>
  <si>
    <t>fMin(MHz)}</t>
  </si>
  <si>
    <t>Kv=</t>
  </si>
  <si>
    <t>x10E6(rad/sec・V)</t>
  </si>
  <si>
    <t>∴ωn= 4.5/t=</t>
  </si>
  <si>
    <t>(rad/sec)</t>
  </si>
  <si>
    <t>∵t=ロックアップタイム</t>
  </si>
  <si>
    <t>①式へ　ＰＬＬ分周 NRを代入</t>
  </si>
  <si>
    <t>X</t>
  </si>
  <si>
    <t>x10E6</t>
  </si>
  <si>
    <t>^2xC1</t>
  </si>
  <si>
    <t>Ｃ１</t>
  </si>
  <si>
    <t>NR</t>
  </si>
  <si>
    <t>⑤式より　R1=</t>
  </si>
  <si>
    <t>Ｃ１＝</t>
  </si>
  <si>
    <t>（uF）</t>
  </si>
  <si>
    <t>R1</t>
  </si>
  <si>
    <t>②式よりζ=</t>
  </si>
  <si>
    <t>として</t>
  </si>
  <si>
    <t>R2=</t>
  </si>
  <si>
    <t>2ｘ</t>
  </si>
  <si>
    <t>(kΩ)</t>
  </si>
  <si>
    <t>x</t>
  </si>
  <si>
    <t>VCO_A</t>
  </si>
  <si>
    <t>VCO_B</t>
  </si>
  <si>
    <t>VCO_C</t>
  </si>
  <si>
    <t>8.0-0.0</t>
  </si>
  <si>
    <t>8.0-1.5</t>
  </si>
  <si>
    <t>Nr&lt;5376</t>
  </si>
  <si>
    <t>Nr&lt;6400</t>
  </si>
  <si>
    <t>Nr&lt;7680</t>
  </si>
  <si>
    <t>45.66-53.76MHz</t>
  </si>
  <si>
    <t>53.76-64.00MHz</t>
  </si>
  <si>
    <t>64.00-76.80MHz</t>
  </si>
  <si>
    <t>周波数範囲</t>
  </si>
  <si>
    <t>分周上限</t>
  </si>
  <si>
    <t>8.0-1.5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</si>
</sst>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_ "/>
    <numFmt numFmtId="179" formatCode="0_ "/>
    <numFmt numFmtId="180" formatCode="#,##0.0;[Red]\-#,##0.0"/>
    <numFmt numFmtId="181" formatCode="#,##0.000;[Red]\-#,##0.000"/>
    <numFmt numFmtId="182" formatCode="0.0_);[Red]\(0.0\)"/>
    <numFmt numFmtId="183" formatCode="0.0_ "/>
    <numFmt numFmtId="184" formatCode="0.00_ "/>
    <numFmt numFmtId="185" formatCode="0.00000_ "/>
    <numFmt numFmtId="186" formatCode="0.0000_ "/>
    <numFmt numFmtId="187" formatCode="#,##0.00_ ;[Red]\-#,##0.00\ "/>
    <numFmt numFmtId="188" formatCode="0_);[Red]\(0\)"/>
    <numFmt numFmtId="189" formatCode="0.00;_က"/>
    <numFmt numFmtId="190" formatCode="#,##0.000_ ;[Red]\-#,##0.000\ "/>
    <numFmt numFmtId="191" formatCode="#,##0.00_ "/>
    <numFmt numFmtId="192" formatCode="#,##0.0_ "/>
    <numFmt numFmtId="193" formatCode="#,##0.0"/>
    <numFmt numFmtId="194" formatCode="#,##0.000000000000000000000000000000000_ ;[Red]\-#,##0.000000000000000000000000000000000\ "/>
    <numFmt numFmtId="195" formatCode="#,##0.0_ ;[Red]\-#,##0.0\ "/>
    <numFmt numFmtId="196" formatCode="0.000000_ "/>
    <numFmt numFmtId="197" formatCode="0.000;[Red]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_);[Red]\(0.000\)"/>
    <numFmt numFmtId="206" formatCode="#,##0.0000;[Red]\-#,##0.0000"/>
    <numFmt numFmtId="207" formatCode="[$€-2]\ #,##0.00_);[Red]\([$€-2]\ #,##0.00\)"/>
    <numFmt numFmtId="208" formatCode="0.0000000000"/>
    <numFmt numFmtId="209" formatCode="0.000000000"/>
    <numFmt numFmtId="210" formatCode="0.00000000"/>
    <numFmt numFmtId="211" formatCode="0.0000000000000_);[Red]\(0.0000000000000\)"/>
    <numFmt numFmtId="212" formatCode="0.000000000000_);[Red]\(0.000000000000\)"/>
    <numFmt numFmtId="213" formatCode="0.00000000000000_);[Red]\(0.00000000000000\)"/>
    <numFmt numFmtId="214" formatCode="0.000000000000000_);[Red]\(0.000000000000000\)"/>
    <numFmt numFmtId="215" formatCode="0.0000000000000000_);[Red]\(0.0000000000000000\)"/>
    <numFmt numFmtId="216" formatCode="0.00000000000000000_);[Red]\(0.00000000000000000\)"/>
    <numFmt numFmtId="217" formatCode="0.000000000000000000_);[Red]\(0.000000000000000000\)"/>
    <numFmt numFmtId="218" formatCode="0.0000000000000000000_);[Red]\(0.0000000000000000000\)"/>
    <numFmt numFmtId="219" formatCode="0.00000000000000000000_);[Red]\(0.00000000000000000000\)"/>
    <numFmt numFmtId="220" formatCode="0.0000000_ "/>
    <numFmt numFmtId="221" formatCode="0.00000000_ "/>
    <numFmt numFmtId="222" formatCode="#,##0.000_ "/>
    <numFmt numFmtId="223" formatCode="0.00_);[Red]\(0.00\)"/>
    <numFmt numFmtId="224" formatCode="0.0;_가"/>
    <numFmt numFmtId="225" formatCode="[DBNum3][$-411]0"/>
    <numFmt numFmtId="226" formatCode="[&lt;=999]000;[&lt;=9999]000\-00;000\-0000"/>
    <numFmt numFmtId="227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明朝"/>
      <family val="1"/>
    </font>
    <font>
      <i/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vertAlign val="subscript"/>
      <sz val="16"/>
      <color indexed="8"/>
      <name val="ＭＳ 明朝"/>
      <family val="1"/>
    </font>
    <font>
      <vertAlign val="subscript"/>
      <sz val="14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明朝"/>
      <family val="1"/>
    </font>
    <font>
      <vertAlign val="subscript"/>
      <sz val="18"/>
      <color indexed="8"/>
      <name val="ＭＳ 明朝"/>
      <family val="1"/>
    </font>
    <font>
      <sz val="8"/>
      <color indexed="8"/>
      <name val="ＭＳ 明朝"/>
      <family val="1"/>
    </font>
    <font>
      <b/>
      <vertAlign val="subscript"/>
      <sz val="16"/>
      <color indexed="8"/>
      <name val="ＭＳ 明朝"/>
      <family val="1"/>
    </font>
    <font>
      <b/>
      <sz val="18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 quotePrefix="1">
      <alignment horizontal="center" vertical="center"/>
    </xf>
    <xf numFmtId="0" fontId="0" fillId="24" borderId="0" xfId="0" applyFill="1" applyAlignment="1">
      <alignment vertical="center"/>
    </xf>
    <xf numFmtId="183" fontId="0" fillId="24" borderId="12" xfId="0" applyNumberFormat="1" applyFill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8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0" fontId="0" fillId="0" borderId="0" xfId="49" applyNumberFormat="1" applyFont="1" applyBorder="1" applyAlignment="1">
      <alignment vertical="center"/>
    </xf>
    <xf numFmtId="0" fontId="0" fillId="0" borderId="0" xfId="61" applyBorder="1">
      <alignment vertical="center"/>
      <protection/>
    </xf>
    <xf numFmtId="186" fontId="0" fillId="24" borderId="1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84" fontId="21" fillId="0" borderId="0" xfId="0" applyNumberFormat="1" applyFont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21" fillId="0" borderId="0" xfId="0" applyNumberFormat="1" applyFont="1" applyFill="1" applyAlignment="1">
      <alignment horizontal="center" vertical="center"/>
    </xf>
    <xf numFmtId="38" fontId="0" fillId="0" borderId="14" xfId="49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6" fontId="21" fillId="0" borderId="0" xfId="0" applyNumberFormat="1" applyFont="1" applyFill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2" fillId="0" borderId="0" xfId="61" applyFont="1" applyBorder="1" applyAlignment="1">
      <alignment horizontal="center" vertical="center"/>
      <protection/>
    </xf>
    <xf numFmtId="184" fontId="0" fillId="0" borderId="0" xfId="61" applyNumberForma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3" fontId="0" fillId="0" borderId="11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8</xdr:col>
      <xdr:colOff>0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400050"/>
          <a:ext cx="5534025" cy="9286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10</xdr:row>
      <xdr:rowOff>57150</xdr:rowOff>
    </xdr:from>
    <xdr:to>
      <xdr:col>2</xdr:col>
      <xdr:colOff>180975</xdr:colOff>
      <xdr:row>12</xdr:row>
      <xdr:rowOff>57150</xdr:rowOff>
    </xdr:to>
    <xdr:sp>
      <xdr:nvSpPr>
        <xdr:cNvPr id="2" name="U-Logic-Buffer-正-1H"/>
        <xdr:cNvSpPr>
          <a:spLocks/>
        </xdr:cNvSpPr>
      </xdr:nvSpPr>
      <xdr:spPr>
        <a:xfrm>
          <a:off x="981075" y="1771650"/>
          <a:ext cx="571500" cy="3429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0</xdr:rowOff>
    </xdr:from>
    <xdr:to>
      <xdr:col>2</xdr:col>
      <xdr:colOff>123825</xdr:colOff>
      <xdr:row>9</xdr:row>
      <xdr:rowOff>114300</xdr:rowOff>
    </xdr:to>
    <xdr:grpSp>
      <xdr:nvGrpSpPr>
        <xdr:cNvPr id="3" name="C-H"/>
        <xdr:cNvGrpSpPr>
          <a:grpSpLocks/>
        </xdr:cNvGrpSpPr>
      </xdr:nvGrpSpPr>
      <xdr:grpSpPr>
        <a:xfrm>
          <a:off x="1438275" y="1543050"/>
          <a:ext cx="57150" cy="114300"/>
          <a:chOff x="42" y="180"/>
          <a:chExt cx="6" cy="12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42" y="180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8" y="180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9</xdr:row>
      <xdr:rowOff>0</xdr:rowOff>
    </xdr:from>
    <xdr:to>
      <xdr:col>1</xdr:col>
      <xdr:colOff>295275</xdr:colOff>
      <xdr:row>9</xdr:row>
      <xdr:rowOff>114300</xdr:rowOff>
    </xdr:to>
    <xdr:grpSp>
      <xdr:nvGrpSpPr>
        <xdr:cNvPr id="6" name="R-V"/>
        <xdr:cNvGrpSpPr>
          <a:grpSpLocks/>
        </xdr:cNvGrpSpPr>
      </xdr:nvGrpSpPr>
      <xdr:grpSpPr>
        <a:xfrm rot="16200000">
          <a:off x="752475" y="1543050"/>
          <a:ext cx="228600" cy="114300"/>
          <a:chOff x="108" y="30"/>
          <a:chExt cx="12" cy="24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108" y="30"/>
            <a:ext cx="12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図形 1619"/>
          <xdr:cNvSpPr>
            <a:spLocks/>
          </xdr:cNvSpPr>
        </xdr:nvSpPr>
        <xdr:spPr>
          <a:xfrm>
            <a:off x="110" y="30"/>
            <a:ext cx="8" cy="24"/>
          </a:xfrm>
          <a:custGeom>
            <a:pathLst>
              <a:path h="16384" w="16384">
                <a:moveTo>
                  <a:pt x="8192" y="0"/>
                </a:moveTo>
                <a:lnTo>
                  <a:pt x="16384" y="1365"/>
                </a:lnTo>
                <a:lnTo>
                  <a:pt x="0" y="4096"/>
                </a:lnTo>
                <a:lnTo>
                  <a:pt x="16384" y="6827"/>
                </a:lnTo>
                <a:lnTo>
                  <a:pt x="0" y="9557"/>
                </a:lnTo>
                <a:lnTo>
                  <a:pt x="16384" y="12288"/>
                </a:lnTo>
                <a:lnTo>
                  <a:pt x="0" y="15019"/>
                </a:lnTo>
                <a:lnTo>
                  <a:pt x="8192" y="16384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295275</xdr:colOff>
      <xdr:row>9</xdr:row>
      <xdr:rowOff>57150</xdr:rowOff>
    </xdr:from>
    <xdr:to>
      <xdr:col>2</xdr:col>
      <xdr:colOff>66675</xdr:colOff>
      <xdr:row>9</xdr:row>
      <xdr:rowOff>57150</xdr:rowOff>
    </xdr:to>
    <xdr:sp>
      <xdr:nvSpPr>
        <xdr:cNvPr id="9" name="Line 9"/>
        <xdr:cNvSpPr>
          <a:spLocks/>
        </xdr:cNvSpPr>
      </xdr:nvSpPr>
      <xdr:spPr>
        <a:xfrm>
          <a:off x="981075" y="1600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57150</xdr:rowOff>
    </xdr:from>
    <xdr:to>
      <xdr:col>1</xdr:col>
      <xdr:colOff>180975</xdr:colOff>
      <xdr:row>8</xdr:row>
      <xdr:rowOff>0</xdr:rowOff>
    </xdr:to>
    <xdr:grpSp>
      <xdr:nvGrpSpPr>
        <xdr:cNvPr id="10" name="C-H"/>
        <xdr:cNvGrpSpPr>
          <a:grpSpLocks/>
        </xdr:cNvGrpSpPr>
      </xdr:nvGrpSpPr>
      <xdr:grpSpPr>
        <a:xfrm>
          <a:off x="809625" y="1257300"/>
          <a:ext cx="57150" cy="114300"/>
          <a:chOff x="42" y="180"/>
          <a:chExt cx="6" cy="12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2" y="180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8" y="180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352425</xdr:colOff>
      <xdr:row>11</xdr:row>
      <xdr:rowOff>0</xdr:rowOff>
    </xdr:from>
    <xdr:to>
      <xdr:col>0</xdr:col>
      <xdr:colOff>581025</xdr:colOff>
      <xdr:row>11</xdr:row>
      <xdr:rowOff>114300</xdr:rowOff>
    </xdr:to>
    <xdr:grpSp>
      <xdr:nvGrpSpPr>
        <xdr:cNvPr id="13" name="R-V"/>
        <xdr:cNvGrpSpPr>
          <a:grpSpLocks/>
        </xdr:cNvGrpSpPr>
      </xdr:nvGrpSpPr>
      <xdr:grpSpPr>
        <a:xfrm rot="16200000">
          <a:off x="352425" y="1885950"/>
          <a:ext cx="228600" cy="114300"/>
          <a:chOff x="108" y="30"/>
          <a:chExt cx="12" cy="24"/>
        </a:xfrm>
        <a:solidFill>
          <a:srgbClr val="FFFFFF"/>
        </a:solidFill>
      </xdr:grpSpPr>
      <xdr:sp>
        <xdr:nvSpPr>
          <xdr:cNvPr id="14" name="Rectangle 14"/>
          <xdr:cNvSpPr>
            <a:spLocks/>
          </xdr:cNvSpPr>
        </xdr:nvSpPr>
        <xdr:spPr>
          <a:xfrm>
            <a:off x="108" y="30"/>
            <a:ext cx="12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図形 1619"/>
          <xdr:cNvSpPr>
            <a:spLocks/>
          </xdr:cNvSpPr>
        </xdr:nvSpPr>
        <xdr:spPr>
          <a:xfrm>
            <a:off x="110" y="30"/>
            <a:ext cx="8" cy="24"/>
          </a:xfrm>
          <a:custGeom>
            <a:pathLst>
              <a:path h="16384" w="16384">
                <a:moveTo>
                  <a:pt x="8192" y="0"/>
                </a:moveTo>
                <a:lnTo>
                  <a:pt x="16384" y="1365"/>
                </a:lnTo>
                <a:lnTo>
                  <a:pt x="0" y="4096"/>
                </a:lnTo>
                <a:lnTo>
                  <a:pt x="16384" y="6827"/>
                </a:lnTo>
                <a:lnTo>
                  <a:pt x="0" y="9557"/>
                </a:lnTo>
                <a:lnTo>
                  <a:pt x="16384" y="12288"/>
                </a:lnTo>
                <a:lnTo>
                  <a:pt x="0" y="15019"/>
                </a:lnTo>
                <a:lnTo>
                  <a:pt x="8192" y="16384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9</xdr:row>
      <xdr:rowOff>57150</xdr:rowOff>
    </xdr:from>
    <xdr:to>
      <xdr:col>2</xdr:col>
      <xdr:colOff>409575</xdr:colOff>
      <xdr:row>9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1495425" y="1600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57150</xdr:rowOff>
    </xdr:from>
    <xdr:to>
      <xdr:col>2</xdr:col>
      <xdr:colOff>409575</xdr:colOff>
      <xdr:row>11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1781175" y="16002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57150</xdr:rowOff>
    </xdr:from>
    <xdr:to>
      <xdr:col>3</xdr:col>
      <xdr:colOff>0</xdr:colOff>
      <xdr:row>11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15525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11</xdr:row>
      <xdr:rowOff>57150</xdr:rowOff>
    </xdr:from>
    <xdr:to>
      <xdr:col>1</xdr:col>
      <xdr:colOff>295275</xdr:colOff>
      <xdr:row>11</xdr:row>
      <xdr:rowOff>57150</xdr:rowOff>
    </xdr:to>
    <xdr:sp>
      <xdr:nvSpPr>
        <xdr:cNvPr id="19" name="Line 19"/>
        <xdr:cNvSpPr>
          <a:spLocks/>
        </xdr:cNvSpPr>
      </xdr:nvSpPr>
      <xdr:spPr>
        <a:xfrm flipH="1">
          <a:off x="581025" y="1943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11</xdr:row>
      <xdr:rowOff>0</xdr:rowOff>
    </xdr:from>
    <xdr:to>
      <xdr:col>0</xdr:col>
      <xdr:colOff>180975</xdr:colOff>
      <xdr:row>11</xdr:row>
      <xdr:rowOff>114300</xdr:rowOff>
    </xdr:to>
    <xdr:grpSp>
      <xdr:nvGrpSpPr>
        <xdr:cNvPr id="20" name="0-Logic-円-H"/>
        <xdr:cNvGrpSpPr>
          <a:grpSpLocks/>
        </xdr:cNvGrpSpPr>
      </xdr:nvGrpSpPr>
      <xdr:grpSpPr>
        <a:xfrm>
          <a:off x="114300" y="1885950"/>
          <a:ext cx="66675" cy="114300"/>
          <a:chOff x="-14" y="8"/>
          <a:chExt cx="19998" cy="20004"/>
        </a:xfrm>
        <a:solidFill>
          <a:srgbClr val="FFFFFF"/>
        </a:solidFill>
      </xdr:grpSpPr>
      <xdr:sp>
        <xdr:nvSpPr>
          <xdr:cNvPr id="21" name="Rectangle 21"/>
          <xdr:cNvSpPr>
            <a:spLocks/>
          </xdr:cNvSpPr>
        </xdr:nvSpPr>
        <xdr:spPr>
          <a:xfrm>
            <a:off x="-14" y="8"/>
            <a:ext cx="19998" cy="2000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-14" y="5009"/>
            <a:ext cx="19998" cy="1000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11</xdr:row>
      <xdr:rowOff>57150</xdr:rowOff>
    </xdr:from>
    <xdr:to>
      <xdr:col>0</xdr:col>
      <xdr:colOff>352425</xdr:colOff>
      <xdr:row>11</xdr:row>
      <xdr:rowOff>57150</xdr:rowOff>
    </xdr:to>
    <xdr:sp>
      <xdr:nvSpPr>
        <xdr:cNvPr id="23" name="Line 23"/>
        <xdr:cNvSpPr>
          <a:spLocks/>
        </xdr:cNvSpPr>
      </xdr:nvSpPr>
      <xdr:spPr>
        <a:xfrm flipH="1">
          <a:off x="180975" y="1943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9</xdr:row>
      <xdr:rowOff>57150</xdr:rowOff>
    </xdr:from>
    <xdr:to>
      <xdr:col>0</xdr:col>
      <xdr:colOff>638175</xdr:colOff>
      <xdr:row>11</xdr:row>
      <xdr:rowOff>57150</xdr:rowOff>
    </xdr:to>
    <xdr:sp>
      <xdr:nvSpPr>
        <xdr:cNvPr id="24" name="Line 24"/>
        <xdr:cNvSpPr>
          <a:spLocks/>
        </xdr:cNvSpPr>
      </xdr:nvSpPr>
      <xdr:spPr>
        <a:xfrm flipV="1">
          <a:off x="638175" y="16002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9</xdr:row>
      <xdr:rowOff>57150</xdr:rowOff>
    </xdr:from>
    <xdr:to>
      <xdr:col>1</xdr:col>
      <xdr:colOff>66675</xdr:colOff>
      <xdr:row>9</xdr:row>
      <xdr:rowOff>57150</xdr:rowOff>
    </xdr:to>
    <xdr:sp>
      <xdr:nvSpPr>
        <xdr:cNvPr id="25" name="Line 25"/>
        <xdr:cNvSpPr>
          <a:spLocks/>
        </xdr:cNvSpPr>
      </xdr:nvSpPr>
      <xdr:spPr>
        <a:xfrm>
          <a:off x="638175" y="1600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7</xdr:row>
      <xdr:rowOff>114300</xdr:rowOff>
    </xdr:from>
    <xdr:to>
      <xdr:col>0</xdr:col>
      <xdr:colOff>638175</xdr:colOff>
      <xdr:row>9</xdr:row>
      <xdr:rowOff>57150</xdr:rowOff>
    </xdr:to>
    <xdr:sp>
      <xdr:nvSpPr>
        <xdr:cNvPr id="26" name="Line 26"/>
        <xdr:cNvSpPr>
          <a:spLocks/>
        </xdr:cNvSpPr>
      </xdr:nvSpPr>
      <xdr:spPr>
        <a:xfrm flipV="1">
          <a:off x="638175" y="1314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7</xdr:row>
      <xdr:rowOff>114300</xdr:rowOff>
    </xdr:from>
    <xdr:to>
      <xdr:col>1</xdr:col>
      <xdr:colOff>409575</xdr:colOff>
      <xdr:row>9</xdr:row>
      <xdr:rowOff>57150</xdr:rowOff>
    </xdr:to>
    <xdr:sp>
      <xdr:nvSpPr>
        <xdr:cNvPr id="27" name="Line 27"/>
        <xdr:cNvSpPr>
          <a:spLocks/>
        </xdr:cNvSpPr>
      </xdr:nvSpPr>
      <xdr:spPr>
        <a:xfrm flipV="1">
          <a:off x="1095375" y="1314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7</xdr:row>
      <xdr:rowOff>114300</xdr:rowOff>
    </xdr:from>
    <xdr:to>
      <xdr:col>1</xdr:col>
      <xdr:colOff>123825</xdr:colOff>
      <xdr:row>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638175" y="1314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409575</xdr:colOff>
      <xdr:row>7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866775" y="1314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9</xdr:row>
      <xdr:rowOff>0</xdr:rowOff>
    </xdr:from>
    <xdr:to>
      <xdr:col>1</xdr:col>
      <xdr:colOff>9525</xdr:colOff>
      <xdr:row>9</xdr:row>
      <xdr:rowOff>114300</xdr:rowOff>
    </xdr:to>
    <xdr:grpSp>
      <xdr:nvGrpSpPr>
        <xdr:cNvPr id="30" name="0-Junction"/>
        <xdr:cNvGrpSpPr>
          <a:grpSpLocks/>
        </xdr:cNvGrpSpPr>
      </xdr:nvGrpSpPr>
      <xdr:grpSpPr>
        <a:xfrm>
          <a:off x="581025" y="1543050"/>
          <a:ext cx="114300" cy="114300"/>
          <a:chOff x="8" y="8"/>
          <a:chExt cx="20004" cy="20004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8" y="8"/>
            <a:ext cx="20004" cy="2000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5009" y="5009"/>
            <a:ext cx="10002" cy="100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581025</xdr:colOff>
      <xdr:row>11</xdr:row>
      <xdr:rowOff>0</xdr:rowOff>
    </xdr:from>
    <xdr:to>
      <xdr:col>1</xdr:col>
      <xdr:colOff>9525</xdr:colOff>
      <xdr:row>11</xdr:row>
      <xdr:rowOff>114300</xdr:rowOff>
    </xdr:to>
    <xdr:grpSp>
      <xdr:nvGrpSpPr>
        <xdr:cNvPr id="33" name="0-Junction"/>
        <xdr:cNvGrpSpPr>
          <a:grpSpLocks/>
        </xdr:cNvGrpSpPr>
      </xdr:nvGrpSpPr>
      <xdr:grpSpPr>
        <a:xfrm>
          <a:off x="581025" y="1885950"/>
          <a:ext cx="114300" cy="114300"/>
          <a:chOff x="8" y="8"/>
          <a:chExt cx="20004" cy="20004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8" y="8"/>
            <a:ext cx="20004" cy="2000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Oval 35"/>
          <xdr:cNvSpPr>
            <a:spLocks/>
          </xdr:cNvSpPr>
        </xdr:nvSpPr>
        <xdr:spPr>
          <a:xfrm>
            <a:off x="5009" y="5009"/>
            <a:ext cx="10002" cy="100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9</xdr:row>
      <xdr:rowOff>0</xdr:rowOff>
    </xdr:from>
    <xdr:to>
      <xdr:col>1</xdr:col>
      <xdr:colOff>466725</xdr:colOff>
      <xdr:row>9</xdr:row>
      <xdr:rowOff>114300</xdr:rowOff>
    </xdr:to>
    <xdr:grpSp>
      <xdr:nvGrpSpPr>
        <xdr:cNvPr id="36" name="0-Junction"/>
        <xdr:cNvGrpSpPr>
          <a:grpSpLocks/>
        </xdr:cNvGrpSpPr>
      </xdr:nvGrpSpPr>
      <xdr:grpSpPr>
        <a:xfrm>
          <a:off x="1038225" y="1543050"/>
          <a:ext cx="114300" cy="114300"/>
          <a:chOff x="8" y="8"/>
          <a:chExt cx="20004" cy="20004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8" y="8"/>
            <a:ext cx="20004" cy="2000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5009" y="5009"/>
            <a:ext cx="10002" cy="100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11</xdr:row>
      <xdr:rowOff>0</xdr:rowOff>
    </xdr:from>
    <xdr:to>
      <xdr:col>2</xdr:col>
      <xdr:colOff>466725</xdr:colOff>
      <xdr:row>11</xdr:row>
      <xdr:rowOff>114300</xdr:rowOff>
    </xdr:to>
    <xdr:grpSp>
      <xdr:nvGrpSpPr>
        <xdr:cNvPr id="39" name="0-Junction"/>
        <xdr:cNvGrpSpPr>
          <a:grpSpLocks/>
        </xdr:cNvGrpSpPr>
      </xdr:nvGrpSpPr>
      <xdr:grpSpPr>
        <a:xfrm>
          <a:off x="1724025" y="1885950"/>
          <a:ext cx="114300" cy="114300"/>
          <a:chOff x="8" y="8"/>
          <a:chExt cx="20004" cy="20004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8" y="8"/>
            <a:ext cx="20004" cy="2000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5009" y="5009"/>
            <a:ext cx="10002" cy="100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7</xdr:row>
      <xdr:rowOff>133350</xdr:rowOff>
    </xdr:from>
    <xdr:to>
      <xdr:col>2</xdr:col>
      <xdr:colOff>409575</xdr:colOff>
      <xdr:row>9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438275" y="1333500"/>
          <a:ext cx="342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C1</a:t>
          </a:r>
        </a:p>
      </xdr:txBody>
    </xdr:sp>
    <xdr:clientData/>
  </xdr:twoCellAnchor>
  <xdr:twoCellAnchor>
    <xdr:from>
      <xdr:col>1</xdr:col>
      <xdr:colOff>66675</xdr:colOff>
      <xdr:row>8</xdr:row>
      <xdr:rowOff>19050</xdr:rowOff>
    </xdr:from>
    <xdr:to>
      <xdr:col>1</xdr:col>
      <xdr:colOff>409575</xdr:colOff>
      <xdr:row>9</xdr:row>
      <xdr:rowOff>57150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752475" y="1390650"/>
          <a:ext cx="342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R2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409575</xdr:colOff>
      <xdr:row>7</xdr:row>
      <xdr:rowOff>95250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752475" y="1085850"/>
          <a:ext cx="342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C2</a:t>
          </a:r>
        </a:p>
      </xdr:txBody>
    </xdr:sp>
    <xdr:clientData/>
  </xdr:twoCellAnchor>
  <xdr:twoCellAnchor>
    <xdr:from>
      <xdr:col>0</xdr:col>
      <xdr:colOff>238125</xdr:colOff>
      <xdr:row>10</xdr:row>
      <xdr:rowOff>0</xdr:rowOff>
    </xdr:from>
    <xdr:to>
      <xdr:col>0</xdr:col>
      <xdr:colOff>581025</xdr:colOff>
      <xdr:row>11</xdr:row>
      <xdr:rowOff>38100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238125" y="1714500"/>
          <a:ext cx="342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R1</a:t>
          </a:r>
        </a:p>
      </xdr:txBody>
    </xdr:sp>
    <xdr:clientData/>
  </xdr:twoCellAnchor>
  <xdr:twoCellAnchor>
    <xdr:from>
      <xdr:col>1</xdr:col>
      <xdr:colOff>295275</xdr:colOff>
      <xdr:row>10</xdr:row>
      <xdr:rowOff>114300</xdr:rowOff>
    </xdr:from>
    <xdr:to>
      <xdr:col>2</xdr:col>
      <xdr:colOff>9525</xdr:colOff>
      <xdr:row>11</xdr:row>
      <xdr:rowOff>152400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981075" y="1828800"/>
          <a:ext cx="4000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0</xdr:col>
      <xdr:colOff>171450</xdr:colOff>
      <xdr:row>27</xdr:row>
      <xdr:rowOff>47625</xdr:rowOff>
    </xdr:from>
    <xdr:to>
      <xdr:col>7</xdr:col>
      <xdr:colOff>0</xdr:colOff>
      <xdr:row>28</xdr:row>
      <xdr:rowOff>114300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171450" y="4676775"/>
          <a:ext cx="47720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③式において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PLL-TC9256P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Vdd=5V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であり、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2</xdr:col>
      <xdr:colOff>285750</xdr:colOff>
      <xdr:row>30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685800" y="4829175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0" i="0" u="none" baseline="-25000">
              <a:solidFill>
                <a:srgbClr val="000000"/>
              </a:solidFill>
            </a:rPr>
            <a:t>4.5-0.4</a:t>
          </a:r>
        </a:p>
      </xdr:txBody>
    </xdr:sp>
    <xdr:clientData/>
  </xdr:twoCellAnchor>
  <xdr:twoCellAnchor>
    <xdr:from>
      <xdr:col>0</xdr:col>
      <xdr:colOff>342900</xdr:colOff>
      <xdr:row>29</xdr:row>
      <xdr:rowOff>104775</xdr:rowOff>
    </xdr:from>
    <xdr:to>
      <xdr:col>1</xdr:col>
      <xdr:colOff>342900</xdr:colOff>
      <xdr:row>31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342900" y="5076825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Φ=</a:t>
          </a:r>
        </a:p>
      </xdr:txBody>
    </xdr:sp>
    <xdr:clientData/>
  </xdr:twoCellAnchor>
  <xdr:twoCellAnchor>
    <xdr:from>
      <xdr:col>0</xdr:col>
      <xdr:colOff>676275</xdr:colOff>
      <xdr:row>30</xdr:row>
      <xdr:rowOff>19050</xdr:rowOff>
    </xdr:from>
    <xdr:to>
      <xdr:col>1</xdr:col>
      <xdr:colOff>619125</xdr:colOff>
      <xdr:row>30</xdr:row>
      <xdr:rowOff>19050</xdr:rowOff>
    </xdr:to>
    <xdr:sp>
      <xdr:nvSpPr>
        <xdr:cNvPr id="50" name="Line 50"/>
        <xdr:cNvSpPr>
          <a:spLocks/>
        </xdr:cNvSpPr>
      </xdr:nvSpPr>
      <xdr:spPr>
        <a:xfrm>
          <a:off x="676275" y="51625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85725</xdr:rowOff>
    </xdr:from>
    <xdr:to>
      <xdr:col>3</xdr:col>
      <xdr:colOff>0</xdr:colOff>
      <xdr:row>31</xdr:row>
      <xdr:rowOff>57150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685800" y="5057775"/>
          <a:ext cx="15144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6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ｘ</a:t>
          </a:r>
          <a:r>
            <a:rPr lang="en-US" cap="none" sz="16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3.14</a:t>
          </a:r>
        </a:p>
      </xdr:txBody>
    </xdr:sp>
    <xdr:clientData/>
  </xdr:twoCellAnchor>
  <xdr:twoCellAnchor>
    <xdr:from>
      <xdr:col>2</xdr:col>
      <xdr:colOff>57150</xdr:colOff>
      <xdr:row>29</xdr:row>
      <xdr:rowOff>104775</xdr:rowOff>
    </xdr:from>
    <xdr:to>
      <xdr:col>4</xdr:col>
      <xdr:colOff>0</xdr:colOff>
      <xdr:row>31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1428750" y="5076825"/>
          <a:ext cx="14573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=0.326(V/rad)</a:t>
          </a:r>
        </a:p>
      </xdr:txBody>
    </xdr:sp>
    <xdr:clientData/>
  </xdr:twoCellAnchor>
  <xdr:twoCellAnchor>
    <xdr:from>
      <xdr:col>0</xdr:col>
      <xdr:colOff>190500</xdr:colOff>
      <xdr:row>31</xdr:row>
      <xdr:rowOff>95250</xdr:rowOff>
    </xdr:from>
    <xdr:to>
      <xdr:col>8</xdr:col>
      <xdr:colOff>0</xdr:colOff>
      <xdr:row>32</xdr:row>
      <xdr:rowOff>161925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190500" y="5410200"/>
          <a:ext cx="53435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④式より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アクティブ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LPF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電源電圧は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9.2V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であるので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0.5V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を無効電圧として</a:t>
          </a:r>
        </a:p>
      </xdr:txBody>
    </xdr:sp>
    <xdr:clientData/>
  </xdr:twoCellAnchor>
  <xdr:twoCellAnchor>
    <xdr:from>
      <xdr:col>0</xdr:col>
      <xdr:colOff>228600</xdr:colOff>
      <xdr:row>33</xdr:row>
      <xdr:rowOff>152400</xdr:rowOff>
    </xdr:from>
    <xdr:to>
      <xdr:col>1</xdr:col>
      <xdr:colOff>228600</xdr:colOff>
      <xdr:row>35</xdr:row>
      <xdr:rowOff>47625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228600" y="5810250"/>
          <a:ext cx="6858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Kv=</a:t>
          </a:r>
        </a:p>
      </xdr:txBody>
    </xdr:sp>
    <xdr:clientData/>
  </xdr:twoCellAnchor>
  <xdr:twoCellAnchor>
    <xdr:from>
      <xdr:col>0</xdr:col>
      <xdr:colOff>514350</xdr:colOff>
      <xdr:row>34</xdr:row>
      <xdr:rowOff>57150</xdr:rowOff>
    </xdr:from>
    <xdr:to>
      <xdr:col>2</xdr:col>
      <xdr:colOff>400050</xdr:colOff>
      <xdr:row>34</xdr:row>
      <xdr:rowOff>57150</xdr:rowOff>
    </xdr:to>
    <xdr:sp>
      <xdr:nvSpPr>
        <xdr:cNvPr id="55" name="Line 55"/>
        <xdr:cNvSpPr>
          <a:spLocks/>
        </xdr:cNvSpPr>
      </xdr:nvSpPr>
      <xdr:spPr>
        <a:xfrm>
          <a:off x="514350" y="5895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33</xdr:row>
      <xdr:rowOff>114300</xdr:rowOff>
    </xdr:from>
    <xdr:to>
      <xdr:col>3</xdr:col>
      <xdr:colOff>285750</xdr:colOff>
      <xdr:row>35</xdr:row>
      <xdr:rowOff>9525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1771650" y="5772150"/>
          <a:ext cx="714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457200</xdr:colOff>
      <xdr:row>32</xdr:row>
      <xdr:rowOff>85725</xdr:rowOff>
    </xdr:from>
    <xdr:to>
      <xdr:col>2</xdr:col>
      <xdr:colOff>57150</xdr:colOff>
      <xdr:row>34</xdr:row>
      <xdr:rowOff>57150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457200" y="5572125"/>
          <a:ext cx="9715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0" i="0" u="none" baseline="-25000">
              <a:solidFill>
                <a:srgbClr val="000000"/>
              </a:solidFill>
            </a:rPr>
            <a:t>(54.0-45.5) </a:t>
          </a:r>
        </a:p>
      </xdr:txBody>
    </xdr:sp>
    <xdr:clientData/>
  </xdr:twoCellAnchor>
  <xdr:twoCellAnchor>
    <xdr:from>
      <xdr:col>0</xdr:col>
      <xdr:colOff>514350</xdr:colOff>
      <xdr:row>33</xdr:row>
      <xdr:rowOff>104775</xdr:rowOff>
    </xdr:from>
    <xdr:to>
      <xdr:col>2</xdr:col>
      <xdr:colOff>114300</xdr:colOff>
      <xdr:row>35</xdr:row>
      <xdr:rowOff>76200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514350" y="5762625"/>
          <a:ext cx="9715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0" i="0" u="none" baseline="-25000">
              <a:solidFill>
                <a:srgbClr val="000000"/>
              </a:solidFill>
            </a:rPr>
            <a:t>8.0-0.5</a:t>
          </a:r>
        </a:p>
      </xdr:txBody>
    </xdr:sp>
    <xdr:clientData/>
  </xdr:twoCellAnchor>
  <xdr:twoCellAnchor>
    <xdr:from>
      <xdr:col>2</xdr:col>
      <xdr:colOff>619125</xdr:colOff>
      <xdr:row>33</xdr:row>
      <xdr:rowOff>0</xdr:rowOff>
    </xdr:from>
    <xdr:to>
      <xdr:col>3</xdr:col>
      <xdr:colOff>619125</xdr:colOff>
      <xdr:row>34</xdr:row>
      <xdr:rowOff>142875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1990725" y="5657850"/>
          <a:ext cx="82867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6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ｘ</a:t>
          </a:r>
          <a:r>
            <a:rPr lang="en-US" cap="none" sz="16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3.14</a:t>
          </a:r>
        </a:p>
      </xdr:txBody>
    </xdr:sp>
    <xdr:clientData/>
  </xdr:twoCellAnchor>
  <xdr:twoCellAnchor>
    <xdr:from>
      <xdr:col>3</xdr:col>
      <xdr:colOff>514350</xdr:colOff>
      <xdr:row>33</xdr:row>
      <xdr:rowOff>104775</xdr:rowOff>
    </xdr:from>
    <xdr:to>
      <xdr:col>6</xdr:col>
      <xdr:colOff>628650</xdr:colOff>
      <xdr:row>35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2714625" y="5762625"/>
          <a:ext cx="21717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=8.21      (rad/s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V)</a:t>
          </a:r>
        </a:p>
      </xdr:txBody>
    </xdr:sp>
    <xdr:clientData/>
  </xdr:twoCellAnchor>
  <xdr:twoCellAnchor>
    <xdr:from>
      <xdr:col>1</xdr:col>
      <xdr:colOff>628650</xdr:colOff>
      <xdr:row>32</xdr:row>
      <xdr:rowOff>85725</xdr:rowOff>
    </xdr:from>
    <xdr:to>
      <xdr:col>3</xdr:col>
      <xdr:colOff>228600</xdr:colOff>
      <xdr:row>34</xdr:row>
      <xdr:rowOff>57150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314450" y="5572125"/>
          <a:ext cx="11144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0" i="0" u="none" baseline="-25000">
              <a:solidFill>
                <a:srgbClr val="000000"/>
              </a:solidFill>
            </a:rPr>
            <a:t>x10E6 </a:t>
          </a:r>
        </a:p>
      </xdr:txBody>
    </xdr:sp>
    <xdr:clientData/>
  </xdr:twoCellAnchor>
  <xdr:twoCellAnchor>
    <xdr:from>
      <xdr:col>4</xdr:col>
      <xdr:colOff>228600</xdr:colOff>
      <xdr:row>33</xdr:row>
      <xdr:rowOff>0</xdr:rowOff>
    </xdr:from>
    <xdr:to>
      <xdr:col>5</xdr:col>
      <xdr:colOff>514350</xdr:colOff>
      <xdr:row>34</xdr:row>
      <xdr:rowOff>142875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3114675" y="5657850"/>
          <a:ext cx="9715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0" i="0" u="none" baseline="-25000">
              <a:solidFill>
                <a:srgbClr val="000000"/>
              </a:solidFill>
            </a:rPr>
            <a:t>x10E6 </a:t>
          </a:r>
        </a:p>
      </xdr:txBody>
    </xdr:sp>
    <xdr:clientData/>
  </xdr:twoCellAnchor>
  <xdr:twoCellAnchor>
    <xdr:from>
      <xdr:col>0</xdr:col>
      <xdr:colOff>171450</xdr:colOff>
      <xdr:row>35</xdr:row>
      <xdr:rowOff>152400</xdr:rowOff>
    </xdr:from>
    <xdr:to>
      <xdr:col>7</xdr:col>
      <xdr:colOff>285750</xdr:colOff>
      <xdr:row>37</xdr:row>
      <xdr:rowOff>47625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71450" y="6162675"/>
          <a:ext cx="5057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一般的に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t=4.5(rad),  t=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ロックアップタイム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16msec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として</a:t>
          </a:r>
        </a:p>
      </xdr:txBody>
    </xdr:sp>
    <xdr:clientData/>
  </xdr:twoCellAnchor>
  <xdr:twoCellAnchor>
    <xdr:from>
      <xdr:col>0</xdr:col>
      <xdr:colOff>114300</xdr:colOff>
      <xdr:row>40</xdr:row>
      <xdr:rowOff>104775</xdr:rowOff>
    </xdr:from>
    <xdr:to>
      <xdr:col>6</xdr:col>
      <xdr:colOff>0</xdr:colOff>
      <xdr:row>42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14300" y="6972300"/>
          <a:ext cx="41433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①式より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VCO_A NR=(45.66MHz+53.76M)/2x100=4971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なので</a:t>
          </a:r>
        </a:p>
      </xdr:txBody>
    </xdr:sp>
    <xdr:clientData/>
  </xdr:twoCellAnchor>
  <xdr:twoCellAnchor>
    <xdr:from>
      <xdr:col>0</xdr:col>
      <xdr:colOff>657225</xdr:colOff>
      <xdr:row>41</xdr:row>
      <xdr:rowOff>104775</xdr:rowOff>
    </xdr:from>
    <xdr:to>
      <xdr:col>3</xdr:col>
      <xdr:colOff>228600</xdr:colOff>
      <xdr:row>43</xdr:row>
      <xdr:rowOff>76200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657225" y="7143750"/>
          <a:ext cx="17716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0.326 x8.21x 10E6</a:t>
          </a:r>
        </a:p>
      </xdr:txBody>
    </xdr:sp>
    <xdr:clientData/>
  </xdr:twoCellAnchor>
  <xdr:twoCellAnchor>
    <xdr:from>
      <xdr:col>0</xdr:col>
      <xdr:colOff>342900</xdr:colOff>
      <xdr:row>42</xdr:row>
      <xdr:rowOff>142875</xdr:rowOff>
    </xdr:from>
    <xdr:to>
      <xdr:col>1</xdr:col>
      <xdr:colOff>342900</xdr:colOff>
      <xdr:row>44</xdr:row>
      <xdr:rowOff>38100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342900" y="7353300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R1=</a:t>
          </a:r>
        </a:p>
      </xdr:txBody>
    </xdr:sp>
    <xdr:clientData/>
  </xdr:twoCellAnchor>
  <xdr:twoCellAnchor>
    <xdr:from>
      <xdr:col>1</xdr:col>
      <xdr:colOff>57150</xdr:colOff>
      <xdr:row>43</xdr:row>
      <xdr:rowOff>19050</xdr:rowOff>
    </xdr:from>
    <xdr:to>
      <xdr:col>2</xdr:col>
      <xdr:colOff>228600</xdr:colOff>
      <xdr:row>44</xdr:row>
      <xdr:rowOff>161925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742950" y="7400925"/>
          <a:ext cx="8572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(281)^2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C1</a:t>
          </a:r>
        </a:p>
      </xdr:txBody>
    </xdr:sp>
    <xdr:clientData/>
  </xdr:twoCellAnchor>
  <xdr:twoCellAnchor>
    <xdr:from>
      <xdr:col>0</xdr:col>
      <xdr:colOff>676275</xdr:colOff>
      <xdr:row>43</xdr:row>
      <xdr:rowOff>57150</xdr:rowOff>
    </xdr:from>
    <xdr:to>
      <xdr:col>2</xdr:col>
      <xdr:colOff>400050</xdr:colOff>
      <xdr:row>43</xdr:row>
      <xdr:rowOff>57150</xdr:rowOff>
    </xdr:to>
    <xdr:sp>
      <xdr:nvSpPr>
        <xdr:cNvPr id="68" name="Line 68"/>
        <xdr:cNvSpPr>
          <a:spLocks/>
        </xdr:cNvSpPr>
      </xdr:nvSpPr>
      <xdr:spPr>
        <a:xfrm>
          <a:off x="676275" y="74390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133350</xdr:rowOff>
    </xdr:from>
    <xdr:to>
      <xdr:col>3</xdr:col>
      <xdr:colOff>457200</xdr:colOff>
      <xdr:row>43</xdr:row>
      <xdr:rowOff>104775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2200275" y="7172325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628650</xdr:colOff>
      <xdr:row>42</xdr:row>
      <xdr:rowOff>104775</xdr:rowOff>
    </xdr:from>
    <xdr:to>
      <xdr:col>3</xdr:col>
      <xdr:colOff>457200</xdr:colOff>
      <xdr:row>44</xdr:row>
      <xdr:rowOff>76200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2000250" y="7315200"/>
          <a:ext cx="6572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4971</a:t>
          </a:r>
        </a:p>
      </xdr:txBody>
    </xdr:sp>
    <xdr:clientData/>
  </xdr:twoCellAnchor>
  <xdr:twoCellAnchor>
    <xdr:from>
      <xdr:col>2</xdr:col>
      <xdr:colOff>628650</xdr:colOff>
      <xdr:row>43</xdr:row>
      <xdr:rowOff>47625</xdr:rowOff>
    </xdr:from>
    <xdr:to>
      <xdr:col>3</xdr:col>
      <xdr:colOff>285750</xdr:colOff>
      <xdr:row>43</xdr:row>
      <xdr:rowOff>47625</xdr:rowOff>
    </xdr:to>
    <xdr:sp>
      <xdr:nvSpPr>
        <xdr:cNvPr id="71" name="Line 71"/>
        <xdr:cNvSpPr>
          <a:spLocks/>
        </xdr:cNvSpPr>
      </xdr:nvSpPr>
      <xdr:spPr>
        <a:xfrm>
          <a:off x="2000250" y="7429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42</xdr:row>
      <xdr:rowOff>95250</xdr:rowOff>
    </xdr:from>
    <xdr:to>
      <xdr:col>3</xdr:col>
      <xdr:colOff>266700</xdr:colOff>
      <xdr:row>43</xdr:row>
      <xdr:rowOff>161925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809750" y="7305675"/>
          <a:ext cx="6572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285750</xdr:colOff>
      <xdr:row>42</xdr:row>
      <xdr:rowOff>152400</xdr:rowOff>
    </xdr:from>
    <xdr:to>
      <xdr:col>3</xdr:col>
      <xdr:colOff>628650</xdr:colOff>
      <xdr:row>44</xdr:row>
      <xdr:rowOff>47625</xdr:rowOff>
    </xdr:to>
    <xdr:sp>
      <xdr:nvSpPr>
        <xdr:cNvPr id="73" name="Text Box 73"/>
        <xdr:cNvSpPr txBox="1">
          <a:spLocks noChangeArrowheads="1"/>
        </xdr:cNvSpPr>
      </xdr:nvSpPr>
      <xdr:spPr>
        <a:xfrm>
          <a:off x="2486025" y="7362825"/>
          <a:ext cx="3429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3</xdr:col>
      <xdr:colOff>457200</xdr:colOff>
      <xdr:row>41</xdr:row>
      <xdr:rowOff>114300</xdr:rowOff>
    </xdr:from>
    <xdr:to>
      <xdr:col>6</xdr:col>
      <xdr:colOff>0</xdr:colOff>
      <xdr:row>43</xdr:row>
      <xdr:rowOff>85725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2657475" y="7153275"/>
          <a:ext cx="1600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6818x 10E6
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x10E-6</a:t>
          </a:r>
        </a:p>
      </xdr:txBody>
    </xdr:sp>
    <xdr:clientData/>
  </xdr:twoCellAnchor>
  <xdr:twoCellAnchor>
    <xdr:from>
      <xdr:col>3</xdr:col>
      <xdr:colOff>628650</xdr:colOff>
      <xdr:row>43</xdr:row>
      <xdr:rowOff>0</xdr:rowOff>
    </xdr:from>
    <xdr:to>
      <xdr:col>4</xdr:col>
      <xdr:colOff>400050</xdr:colOff>
      <xdr:row>44</xdr:row>
      <xdr:rowOff>142875</xdr:rowOff>
    </xdr:to>
    <xdr:sp>
      <xdr:nvSpPr>
        <xdr:cNvPr id="75" name="Text Box 75"/>
        <xdr:cNvSpPr txBox="1">
          <a:spLocks noChangeArrowheads="1"/>
        </xdr:cNvSpPr>
      </xdr:nvSpPr>
      <xdr:spPr>
        <a:xfrm>
          <a:off x="2828925" y="7381875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C1</a:t>
          </a:r>
        </a:p>
      </xdr:txBody>
    </xdr:sp>
    <xdr:clientData/>
  </xdr:twoCellAnchor>
  <xdr:twoCellAnchor>
    <xdr:from>
      <xdr:col>3</xdr:col>
      <xdr:colOff>447675</xdr:colOff>
      <xdr:row>43</xdr:row>
      <xdr:rowOff>66675</xdr:rowOff>
    </xdr:from>
    <xdr:to>
      <xdr:col>5</xdr:col>
      <xdr:colOff>0</xdr:colOff>
      <xdr:row>43</xdr:row>
      <xdr:rowOff>66675</xdr:rowOff>
    </xdr:to>
    <xdr:sp>
      <xdr:nvSpPr>
        <xdr:cNvPr id="76" name="Line 76"/>
        <xdr:cNvSpPr>
          <a:spLocks/>
        </xdr:cNvSpPr>
      </xdr:nvSpPr>
      <xdr:spPr>
        <a:xfrm>
          <a:off x="2647950" y="7448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37</xdr:row>
      <xdr:rowOff>47625</xdr:rowOff>
    </xdr:from>
    <xdr:to>
      <xdr:col>6</xdr:col>
      <xdr:colOff>0</xdr:colOff>
      <xdr:row>38</xdr:row>
      <xdr:rowOff>114300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171450" y="6400800"/>
          <a:ext cx="40862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∴ω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n= 4.5/t = 4.5/(16x10E-03)=281.3(rad/sec)</a:t>
          </a:r>
        </a:p>
      </xdr:txBody>
    </xdr:sp>
    <xdr:clientData/>
  </xdr:twoCellAnchor>
  <xdr:twoCellAnchor>
    <xdr:from>
      <xdr:col>5</xdr:col>
      <xdr:colOff>114300</xdr:colOff>
      <xdr:row>42</xdr:row>
      <xdr:rowOff>95250</xdr:rowOff>
    </xdr:from>
    <xdr:to>
      <xdr:col>6</xdr:col>
      <xdr:colOff>400050</xdr:colOff>
      <xdr:row>43</xdr:row>
      <xdr:rowOff>161925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3686175" y="7305675"/>
          <a:ext cx="9715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-----⑤</a:t>
          </a:r>
        </a:p>
      </xdr:txBody>
    </xdr:sp>
    <xdr:clientData/>
  </xdr:twoCellAnchor>
  <xdr:twoCellAnchor>
    <xdr:from>
      <xdr:col>0</xdr:col>
      <xdr:colOff>114300</xdr:colOff>
      <xdr:row>46</xdr:row>
      <xdr:rowOff>38100</xdr:rowOff>
    </xdr:from>
    <xdr:to>
      <xdr:col>4</xdr:col>
      <xdr:colOff>571500</xdr:colOff>
      <xdr:row>47</xdr:row>
      <xdr:rowOff>104775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14300" y="7934325"/>
          <a:ext cx="33432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⑤式より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R1=6.8k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とすると</a:t>
          </a:r>
        </a:p>
      </xdr:txBody>
    </xdr:sp>
    <xdr:clientData/>
  </xdr:twoCellAnchor>
  <xdr:twoCellAnchor>
    <xdr:from>
      <xdr:col>0</xdr:col>
      <xdr:colOff>171450</xdr:colOff>
      <xdr:row>48</xdr:row>
      <xdr:rowOff>47625</xdr:rowOff>
    </xdr:from>
    <xdr:to>
      <xdr:col>1</xdr:col>
      <xdr:colOff>171450</xdr:colOff>
      <xdr:row>49</xdr:row>
      <xdr:rowOff>114300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71450" y="8286750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C1=</a:t>
          </a:r>
        </a:p>
      </xdr:txBody>
    </xdr:sp>
    <xdr:clientData/>
  </xdr:twoCellAnchor>
  <xdr:twoCellAnchor>
    <xdr:from>
      <xdr:col>2</xdr:col>
      <xdr:colOff>419100</xdr:colOff>
      <xdr:row>48</xdr:row>
      <xdr:rowOff>142875</xdr:rowOff>
    </xdr:from>
    <xdr:to>
      <xdr:col>3</xdr:col>
      <xdr:colOff>542925</xdr:colOff>
      <xdr:row>48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1790700" y="8382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48</xdr:row>
      <xdr:rowOff>47625</xdr:rowOff>
    </xdr:from>
    <xdr:to>
      <xdr:col>4</xdr:col>
      <xdr:colOff>257175</xdr:colOff>
      <xdr:row>49</xdr:row>
      <xdr:rowOff>114300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2800350" y="8286750"/>
          <a:ext cx="3429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4</xdr:col>
      <xdr:colOff>114300</xdr:colOff>
      <xdr:row>47</xdr:row>
      <xdr:rowOff>133350</xdr:rowOff>
    </xdr:from>
    <xdr:to>
      <xdr:col>5</xdr:col>
      <xdr:colOff>200025</xdr:colOff>
      <xdr:row>49</xdr:row>
      <xdr:rowOff>104775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3000375" y="820102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1.003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(μ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F)</a:t>
          </a:r>
        </a:p>
      </xdr:txBody>
    </xdr:sp>
    <xdr:clientData/>
  </xdr:twoCellAnchor>
  <xdr:twoCellAnchor>
    <xdr:from>
      <xdr:col>2</xdr:col>
      <xdr:colOff>314325</xdr:colOff>
      <xdr:row>47</xdr:row>
      <xdr:rowOff>0</xdr:rowOff>
    </xdr:from>
    <xdr:to>
      <xdr:col>4</xdr:col>
      <xdr:colOff>228600</xdr:colOff>
      <xdr:row>48</xdr:row>
      <xdr:rowOff>142875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685925" y="8067675"/>
          <a:ext cx="14287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6818 x10E-6</a:t>
          </a:r>
        </a:p>
      </xdr:txBody>
    </xdr:sp>
    <xdr:clientData/>
  </xdr:twoCellAnchor>
  <xdr:twoCellAnchor>
    <xdr:from>
      <xdr:col>2</xdr:col>
      <xdr:colOff>514350</xdr:colOff>
      <xdr:row>48</xdr:row>
      <xdr:rowOff>76200</xdr:rowOff>
    </xdr:from>
    <xdr:to>
      <xdr:col>3</xdr:col>
      <xdr:colOff>600075</xdr:colOff>
      <xdr:row>50</xdr:row>
      <xdr:rowOff>47625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885950" y="8315325"/>
          <a:ext cx="9144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6,800</a:t>
          </a:r>
        </a:p>
      </xdr:txBody>
    </xdr:sp>
    <xdr:clientData/>
  </xdr:twoCellAnchor>
  <xdr:twoCellAnchor>
    <xdr:from>
      <xdr:col>0</xdr:col>
      <xdr:colOff>66675</xdr:colOff>
      <xdr:row>50</xdr:row>
      <xdr:rowOff>114300</xdr:rowOff>
    </xdr:from>
    <xdr:to>
      <xdr:col>1</xdr:col>
      <xdr:colOff>352425</xdr:colOff>
      <xdr:row>52</xdr:row>
      <xdr:rowOff>9525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66675" y="8696325"/>
          <a:ext cx="9715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②式より</a:t>
          </a:r>
        </a:p>
      </xdr:txBody>
    </xdr:sp>
    <xdr:clientData/>
  </xdr:twoCellAnchor>
  <xdr:twoCellAnchor>
    <xdr:from>
      <xdr:col>2</xdr:col>
      <xdr:colOff>114300</xdr:colOff>
      <xdr:row>51</xdr:row>
      <xdr:rowOff>57150</xdr:rowOff>
    </xdr:from>
    <xdr:to>
      <xdr:col>3</xdr:col>
      <xdr:colOff>457200</xdr:colOff>
      <xdr:row>53</xdr:row>
      <xdr:rowOff>28575</xdr:rowOff>
    </xdr:to>
    <xdr:sp>
      <xdr:nvSpPr>
        <xdr:cNvPr id="87" name="Text Box 87"/>
        <xdr:cNvSpPr txBox="1">
          <a:spLocks noChangeArrowheads="1"/>
        </xdr:cNvSpPr>
      </xdr:nvSpPr>
      <xdr:spPr>
        <a:xfrm>
          <a:off x="1485900" y="8810625"/>
          <a:ext cx="11715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ｘ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0.70</a:t>
          </a:r>
        </a:p>
      </xdr:txBody>
    </xdr:sp>
    <xdr:clientData/>
  </xdr:twoCellAnchor>
  <xdr:twoCellAnchor>
    <xdr:from>
      <xdr:col>2</xdr:col>
      <xdr:colOff>0</xdr:colOff>
      <xdr:row>52</xdr:row>
      <xdr:rowOff>104775</xdr:rowOff>
    </xdr:from>
    <xdr:to>
      <xdr:col>4</xdr:col>
      <xdr:colOff>57150</xdr:colOff>
      <xdr:row>54</xdr:row>
      <xdr:rowOff>76200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1371600" y="9029700"/>
          <a:ext cx="15716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281 x 1.003 x10E-6</a:t>
          </a:r>
        </a:p>
      </xdr:txBody>
    </xdr:sp>
    <xdr:clientData/>
  </xdr:twoCellAnchor>
  <xdr:twoCellAnchor>
    <xdr:from>
      <xdr:col>1</xdr:col>
      <xdr:colOff>666750</xdr:colOff>
      <xdr:row>53</xdr:row>
      <xdr:rowOff>19050</xdr:rowOff>
    </xdr:from>
    <xdr:to>
      <xdr:col>3</xdr:col>
      <xdr:colOff>628650</xdr:colOff>
      <xdr:row>53</xdr:row>
      <xdr:rowOff>19050</xdr:rowOff>
    </xdr:to>
    <xdr:sp>
      <xdr:nvSpPr>
        <xdr:cNvPr id="89" name="Line 89"/>
        <xdr:cNvSpPr>
          <a:spLocks/>
        </xdr:cNvSpPr>
      </xdr:nvSpPr>
      <xdr:spPr>
        <a:xfrm>
          <a:off x="1352550" y="91154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104775</xdr:rowOff>
    </xdr:from>
    <xdr:to>
      <xdr:col>4</xdr:col>
      <xdr:colOff>400050</xdr:colOff>
      <xdr:row>54</xdr:row>
      <xdr:rowOff>0</xdr:rowOff>
    </xdr:to>
    <xdr:sp>
      <xdr:nvSpPr>
        <xdr:cNvPr id="90" name="Text Box 90"/>
        <xdr:cNvSpPr txBox="1">
          <a:spLocks noChangeArrowheads="1"/>
        </xdr:cNvSpPr>
      </xdr:nvSpPr>
      <xdr:spPr>
        <a:xfrm>
          <a:off x="2943225" y="9029700"/>
          <a:ext cx="3429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5</xdr:col>
      <xdr:colOff>171450</xdr:colOff>
      <xdr:row>52</xdr:row>
      <xdr:rowOff>47625</xdr:rowOff>
    </xdr:from>
    <xdr:to>
      <xdr:col>6</xdr:col>
      <xdr:colOff>457200</xdr:colOff>
      <xdr:row>53</xdr:row>
      <xdr:rowOff>114300</xdr:rowOff>
    </xdr:to>
    <xdr:sp>
      <xdr:nvSpPr>
        <xdr:cNvPr id="91" name="Text Box 91"/>
        <xdr:cNvSpPr txBox="1">
          <a:spLocks noChangeArrowheads="1"/>
        </xdr:cNvSpPr>
      </xdr:nvSpPr>
      <xdr:spPr>
        <a:xfrm>
          <a:off x="3743325" y="8972550"/>
          <a:ext cx="9715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-----⑥</a:t>
          </a:r>
        </a:p>
      </xdr:txBody>
    </xdr:sp>
    <xdr:clientData/>
  </xdr:twoCellAnchor>
  <xdr:twoCellAnchor>
    <xdr:from>
      <xdr:col>4</xdr:col>
      <xdr:colOff>171450</xdr:colOff>
      <xdr:row>51</xdr:row>
      <xdr:rowOff>161925</xdr:rowOff>
    </xdr:from>
    <xdr:to>
      <xdr:col>5</xdr:col>
      <xdr:colOff>514350</xdr:colOff>
      <xdr:row>53</xdr:row>
      <xdr:rowOff>133350</xdr:rowOff>
    </xdr:to>
    <xdr:sp>
      <xdr:nvSpPr>
        <xdr:cNvPr id="92" name="Text Box 92"/>
        <xdr:cNvSpPr txBox="1">
          <a:spLocks noChangeArrowheads="1"/>
        </xdr:cNvSpPr>
      </xdr:nvSpPr>
      <xdr:spPr>
        <a:xfrm>
          <a:off x="3057525" y="8915400"/>
          <a:ext cx="10287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4.96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Ω)</a:t>
          </a:r>
        </a:p>
      </xdr:txBody>
    </xdr:sp>
    <xdr:clientData/>
  </xdr:twoCellAnchor>
  <xdr:twoCellAnchor>
    <xdr:from>
      <xdr:col>5</xdr:col>
      <xdr:colOff>200025</xdr:colOff>
      <xdr:row>48</xdr:row>
      <xdr:rowOff>38100</xdr:rowOff>
    </xdr:from>
    <xdr:to>
      <xdr:col>6</xdr:col>
      <xdr:colOff>485775</xdr:colOff>
      <xdr:row>49</xdr:row>
      <xdr:rowOff>104775</xdr:rowOff>
    </xdr:to>
    <xdr:sp>
      <xdr:nvSpPr>
        <xdr:cNvPr id="93" name="Text Box 93"/>
        <xdr:cNvSpPr txBox="1">
          <a:spLocks noChangeArrowheads="1"/>
        </xdr:cNvSpPr>
      </xdr:nvSpPr>
      <xdr:spPr>
        <a:xfrm>
          <a:off x="3771900" y="8277225"/>
          <a:ext cx="9715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-----⑥</a:t>
          </a:r>
        </a:p>
      </xdr:txBody>
    </xdr:sp>
    <xdr:clientData/>
  </xdr:twoCellAnchor>
  <xdr:twoCellAnchor>
    <xdr:from>
      <xdr:col>0</xdr:col>
      <xdr:colOff>485775</xdr:colOff>
      <xdr:row>46</xdr:row>
      <xdr:rowOff>161925</xdr:rowOff>
    </xdr:from>
    <xdr:to>
      <xdr:col>2</xdr:col>
      <xdr:colOff>400050</xdr:colOff>
      <xdr:row>48</xdr:row>
      <xdr:rowOff>133350</xdr:rowOff>
    </xdr:to>
    <xdr:sp>
      <xdr:nvSpPr>
        <xdr:cNvPr id="94" name="Text Box 94"/>
        <xdr:cNvSpPr txBox="1">
          <a:spLocks noChangeArrowheads="1"/>
        </xdr:cNvSpPr>
      </xdr:nvSpPr>
      <xdr:spPr>
        <a:xfrm>
          <a:off x="485775" y="8058150"/>
          <a:ext cx="1285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6818x10E-6</a:t>
          </a:r>
        </a:p>
      </xdr:txBody>
    </xdr:sp>
    <xdr:clientData/>
  </xdr:twoCellAnchor>
  <xdr:twoCellAnchor>
    <xdr:from>
      <xdr:col>0</xdr:col>
      <xdr:colOff>657225</xdr:colOff>
      <xdr:row>48</xdr:row>
      <xdr:rowOff>76200</xdr:rowOff>
    </xdr:from>
    <xdr:to>
      <xdr:col>1</xdr:col>
      <xdr:colOff>428625</xdr:colOff>
      <xdr:row>50</xdr:row>
      <xdr:rowOff>47625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657225" y="8315325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R1</a:t>
          </a:r>
        </a:p>
      </xdr:txBody>
    </xdr:sp>
    <xdr:clientData/>
  </xdr:twoCellAnchor>
  <xdr:twoCellAnchor>
    <xdr:from>
      <xdr:col>0</xdr:col>
      <xdr:colOff>476250</xdr:colOff>
      <xdr:row>48</xdr:row>
      <xdr:rowOff>142875</xdr:rowOff>
    </xdr:from>
    <xdr:to>
      <xdr:col>2</xdr:col>
      <xdr:colOff>28575</xdr:colOff>
      <xdr:row>48</xdr:row>
      <xdr:rowOff>142875</xdr:rowOff>
    </xdr:to>
    <xdr:sp>
      <xdr:nvSpPr>
        <xdr:cNvPr id="96" name="Line 96"/>
        <xdr:cNvSpPr>
          <a:spLocks/>
        </xdr:cNvSpPr>
      </xdr:nvSpPr>
      <xdr:spPr>
        <a:xfrm>
          <a:off x="476250" y="83820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48</xdr:row>
      <xdr:rowOff>47625</xdr:rowOff>
    </xdr:from>
    <xdr:to>
      <xdr:col>2</xdr:col>
      <xdr:colOff>514350</xdr:colOff>
      <xdr:row>49</xdr:row>
      <xdr:rowOff>114300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1543050" y="8286750"/>
          <a:ext cx="3429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0</xdr:col>
      <xdr:colOff>438150</xdr:colOff>
      <xdr:row>51</xdr:row>
      <xdr:rowOff>66675</xdr:rowOff>
    </xdr:from>
    <xdr:to>
      <xdr:col>1</xdr:col>
      <xdr:colOff>209550</xdr:colOff>
      <xdr:row>53</xdr:row>
      <xdr:rowOff>38100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438150" y="8820150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2ζ</a:t>
          </a:r>
        </a:p>
      </xdr:txBody>
    </xdr:sp>
    <xdr:clientData/>
  </xdr:twoCellAnchor>
  <xdr:twoCellAnchor>
    <xdr:from>
      <xdr:col>0</xdr:col>
      <xdr:colOff>57150</xdr:colOff>
      <xdr:row>52</xdr:row>
      <xdr:rowOff>95250</xdr:rowOff>
    </xdr:from>
    <xdr:to>
      <xdr:col>2</xdr:col>
      <xdr:colOff>57150</xdr:colOff>
      <xdr:row>53</xdr:row>
      <xdr:rowOff>161925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57150" y="9020175"/>
          <a:ext cx="13716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R2=</a:t>
          </a:r>
        </a:p>
      </xdr:txBody>
    </xdr:sp>
    <xdr:clientData/>
  </xdr:twoCellAnchor>
  <xdr:twoCellAnchor>
    <xdr:from>
      <xdr:col>0</xdr:col>
      <xdr:colOff>323850</xdr:colOff>
      <xdr:row>52</xdr:row>
      <xdr:rowOff>95250</xdr:rowOff>
    </xdr:from>
    <xdr:to>
      <xdr:col>1</xdr:col>
      <xdr:colOff>495300</xdr:colOff>
      <xdr:row>54</xdr:row>
      <xdr:rowOff>66675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323850" y="9020175"/>
          <a:ext cx="8572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ω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C1</a:t>
          </a:r>
        </a:p>
      </xdr:txBody>
    </xdr:sp>
    <xdr:clientData/>
  </xdr:twoCellAnchor>
  <xdr:twoCellAnchor>
    <xdr:from>
      <xdr:col>0</xdr:col>
      <xdr:colOff>342900</xdr:colOff>
      <xdr:row>53</xdr:row>
      <xdr:rowOff>19050</xdr:rowOff>
    </xdr:from>
    <xdr:to>
      <xdr:col>1</xdr:col>
      <xdr:colOff>285750</xdr:colOff>
      <xdr:row>53</xdr:row>
      <xdr:rowOff>19050</xdr:rowOff>
    </xdr:to>
    <xdr:sp>
      <xdr:nvSpPr>
        <xdr:cNvPr id="101" name="Line 101"/>
        <xdr:cNvSpPr>
          <a:spLocks/>
        </xdr:cNvSpPr>
      </xdr:nvSpPr>
      <xdr:spPr>
        <a:xfrm>
          <a:off x="342900" y="9115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52</xdr:row>
      <xdr:rowOff>95250</xdr:rowOff>
    </xdr:from>
    <xdr:to>
      <xdr:col>2</xdr:col>
      <xdr:colOff>114300</xdr:colOff>
      <xdr:row>53</xdr:row>
      <xdr:rowOff>161925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143000" y="9020175"/>
          <a:ext cx="3429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7</xdr:col>
      <xdr:colOff>590550</xdr:colOff>
      <xdr:row>5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0" y="457200"/>
          <a:ext cx="5534025" cy="4000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アクティブ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LPF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回路の設計（ラグリードフィルター）
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トラ技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P.133 /1976.8</a:t>
          </a:r>
        </a:p>
      </xdr:txBody>
    </xdr:sp>
    <xdr:clientData/>
  </xdr:twoCellAnchor>
  <xdr:twoCellAnchor>
    <xdr:from>
      <xdr:col>5</xdr:col>
      <xdr:colOff>514350</xdr:colOff>
      <xdr:row>12</xdr:row>
      <xdr:rowOff>0</xdr:rowOff>
    </xdr:from>
    <xdr:to>
      <xdr:col>7</xdr:col>
      <xdr:colOff>590550</xdr:colOff>
      <xdr:row>13</xdr:row>
      <xdr:rowOff>38100</xdr:rowOff>
    </xdr:to>
    <xdr:sp>
      <xdr:nvSpPr>
        <xdr:cNvPr id="104" name="Text Box 104"/>
        <xdr:cNvSpPr txBox="1">
          <a:spLocks noChangeArrowheads="1"/>
        </xdr:cNvSpPr>
      </xdr:nvSpPr>
      <xdr:spPr>
        <a:xfrm>
          <a:off x="4086225" y="2057400"/>
          <a:ext cx="14478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C1=1.07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μ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4</xdr:col>
      <xdr:colOff>285750</xdr:colOff>
      <xdr:row>12</xdr:row>
      <xdr:rowOff>19050</xdr:rowOff>
    </xdr:from>
    <xdr:to>
      <xdr:col>6</xdr:col>
      <xdr:colOff>400050</xdr:colOff>
      <xdr:row>13</xdr:row>
      <xdr:rowOff>57150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3171825" y="2076450"/>
          <a:ext cx="1485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R2=8.7k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Ω</a:t>
          </a:r>
        </a:p>
      </xdr:txBody>
    </xdr:sp>
    <xdr:clientData/>
  </xdr:twoCellAnchor>
  <xdr:twoCellAnchor>
    <xdr:from>
      <xdr:col>3</xdr:col>
      <xdr:colOff>57150</xdr:colOff>
      <xdr:row>12</xdr:row>
      <xdr:rowOff>19050</xdr:rowOff>
    </xdr:from>
    <xdr:to>
      <xdr:col>5</xdr:col>
      <xdr:colOff>171450</xdr:colOff>
      <xdr:row>13</xdr:row>
      <xdr:rowOff>57150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2257425" y="2076450"/>
          <a:ext cx="1485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R1=10k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Ω</a:t>
          </a:r>
        </a:p>
      </xdr:txBody>
    </xdr:sp>
    <xdr:clientData/>
  </xdr:twoCellAnchor>
  <xdr:twoCellAnchor>
    <xdr:from>
      <xdr:col>0</xdr:col>
      <xdr:colOff>600075</xdr:colOff>
      <xdr:row>13</xdr:row>
      <xdr:rowOff>57150</xdr:rowOff>
    </xdr:from>
    <xdr:to>
      <xdr:col>2</xdr:col>
      <xdr:colOff>200025</xdr:colOff>
      <xdr:row>15</xdr:row>
      <xdr:rowOff>28575</xdr:rowOff>
    </xdr:to>
    <xdr:sp>
      <xdr:nvSpPr>
        <xdr:cNvPr id="107" name="Text Box 107"/>
        <xdr:cNvSpPr txBox="1">
          <a:spLocks noChangeArrowheads="1"/>
        </xdr:cNvSpPr>
      </xdr:nvSpPr>
      <xdr:spPr>
        <a:xfrm>
          <a:off x="600075" y="2286000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Φ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Kv</a:t>
          </a:r>
        </a:p>
      </xdr:txBody>
    </xdr:sp>
    <xdr:clientData/>
  </xdr:twoCellAnchor>
  <xdr:twoCellAnchor>
    <xdr:from>
      <xdr:col>0</xdr:col>
      <xdr:colOff>285750</xdr:colOff>
      <xdr:row>14</xdr:row>
      <xdr:rowOff>95250</xdr:rowOff>
    </xdr:from>
    <xdr:to>
      <xdr:col>1</xdr:col>
      <xdr:colOff>285750</xdr:colOff>
      <xdr:row>15</xdr:row>
      <xdr:rowOff>161925</xdr:rowOff>
    </xdr:to>
    <xdr:sp>
      <xdr:nvSpPr>
        <xdr:cNvPr id="108" name="Text Box 108"/>
        <xdr:cNvSpPr txBox="1">
          <a:spLocks noChangeArrowheads="1"/>
        </xdr:cNvSpPr>
      </xdr:nvSpPr>
      <xdr:spPr>
        <a:xfrm>
          <a:off x="285750" y="2495550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R1=</a:t>
          </a:r>
        </a:p>
      </xdr:txBody>
    </xdr:sp>
    <xdr:clientData/>
  </xdr:twoCellAnchor>
  <xdr:twoCellAnchor>
    <xdr:from>
      <xdr:col>0</xdr:col>
      <xdr:colOff>600075</xdr:colOff>
      <xdr:row>14</xdr:row>
      <xdr:rowOff>85725</xdr:rowOff>
    </xdr:from>
    <xdr:to>
      <xdr:col>2</xdr:col>
      <xdr:colOff>85725</xdr:colOff>
      <xdr:row>16</xdr:row>
      <xdr:rowOff>57150</xdr:rowOff>
    </xdr:to>
    <xdr:sp>
      <xdr:nvSpPr>
        <xdr:cNvPr id="109" name="Text Box 109"/>
        <xdr:cNvSpPr txBox="1">
          <a:spLocks noChangeArrowheads="1"/>
        </xdr:cNvSpPr>
      </xdr:nvSpPr>
      <xdr:spPr>
        <a:xfrm>
          <a:off x="600075" y="2486025"/>
          <a:ext cx="8572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ω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n^2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C1</a:t>
          </a:r>
        </a:p>
      </xdr:txBody>
    </xdr:sp>
    <xdr:clientData/>
  </xdr:twoCellAnchor>
  <xdr:twoCellAnchor>
    <xdr:from>
      <xdr:col>0</xdr:col>
      <xdr:colOff>619125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110" name="Line 110"/>
        <xdr:cNvSpPr>
          <a:spLocks/>
        </xdr:cNvSpPr>
      </xdr:nvSpPr>
      <xdr:spPr>
        <a:xfrm>
          <a:off x="619125" y="2581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66675</xdr:rowOff>
    </xdr:from>
    <xdr:to>
      <xdr:col>4</xdr:col>
      <xdr:colOff>285750</xdr:colOff>
      <xdr:row>15</xdr:row>
      <xdr:rowOff>133350</xdr:rowOff>
    </xdr:to>
    <xdr:sp>
      <xdr:nvSpPr>
        <xdr:cNvPr id="111" name="Text Box 111"/>
        <xdr:cNvSpPr txBox="1">
          <a:spLocks noChangeArrowheads="1"/>
        </xdr:cNvSpPr>
      </xdr:nvSpPr>
      <xdr:spPr>
        <a:xfrm>
          <a:off x="2200275" y="2466975"/>
          <a:ext cx="9715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--①</a:t>
          </a:r>
        </a:p>
      </xdr:txBody>
    </xdr:sp>
    <xdr:clientData/>
  </xdr:twoCellAnchor>
  <xdr:twoCellAnchor>
    <xdr:from>
      <xdr:col>1</xdr:col>
      <xdr:colOff>0</xdr:colOff>
      <xdr:row>16</xdr:row>
      <xdr:rowOff>114300</xdr:rowOff>
    </xdr:from>
    <xdr:to>
      <xdr:col>1</xdr:col>
      <xdr:colOff>457200</xdr:colOff>
      <xdr:row>18</xdr:row>
      <xdr:rowOff>85725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685800" y="2857500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2ζ</a:t>
          </a:r>
        </a:p>
      </xdr:txBody>
    </xdr:sp>
    <xdr:clientData/>
  </xdr:twoCellAnchor>
  <xdr:twoCellAnchor>
    <xdr:from>
      <xdr:col>0</xdr:col>
      <xdr:colOff>257175</xdr:colOff>
      <xdr:row>17</xdr:row>
      <xdr:rowOff>152400</xdr:rowOff>
    </xdr:from>
    <xdr:to>
      <xdr:col>2</xdr:col>
      <xdr:colOff>257175</xdr:colOff>
      <xdr:row>19</xdr:row>
      <xdr:rowOff>47625</xdr:rowOff>
    </xdr:to>
    <xdr:sp>
      <xdr:nvSpPr>
        <xdr:cNvPr id="113" name="Text Box 113"/>
        <xdr:cNvSpPr txBox="1">
          <a:spLocks noChangeArrowheads="1"/>
        </xdr:cNvSpPr>
      </xdr:nvSpPr>
      <xdr:spPr>
        <a:xfrm>
          <a:off x="257175" y="3067050"/>
          <a:ext cx="13716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R2=</a:t>
          </a:r>
        </a:p>
      </xdr:txBody>
    </xdr:sp>
    <xdr:clientData/>
  </xdr:twoCellAnchor>
  <xdr:twoCellAnchor>
    <xdr:from>
      <xdr:col>0</xdr:col>
      <xdr:colOff>571500</xdr:colOff>
      <xdr:row>17</xdr:row>
      <xdr:rowOff>142875</xdr:rowOff>
    </xdr:from>
    <xdr:to>
      <xdr:col>2</xdr:col>
      <xdr:colOff>57150</xdr:colOff>
      <xdr:row>19</xdr:row>
      <xdr:rowOff>114300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571500" y="3057525"/>
          <a:ext cx="8572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ω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C1</a:t>
          </a:r>
        </a:p>
      </xdr:txBody>
    </xdr:sp>
    <xdr:clientData/>
  </xdr:twoCellAnchor>
  <xdr:twoCellAnchor>
    <xdr:from>
      <xdr:col>0</xdr:col>
      <xdr:colOff>590550</xdr:colOff>
      <xdr:row>18</xdr:row>
      <xdr:rowOff>66675</xdr:rowOff>
    </xdr:from>
    <xdr:to>
      <xdr:col>1</xdr:col>
      <xdr:colOff>533400</xdr:colOff>
      <xdr:row>18</xdr:row>
      <xdr:rowOff>66675</xdr:rowOff>
    </xdr:to>
    <xdr:sp>
      <xdr:nvSpPr>
        <xdr:cNvPr id="115" name="Line 115"/>
        <xdr:cNvSpPr>
          <a:spLocks/>
        </xdr:cNvSpPr>
      </xdr:nvSpPr>
      <xdr:spPr>
        <a:xfrm>
          <a:off x="590550" y="3152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13</xdr:row>
      <xdr:rowOff>66675</xdr:rowOff>
    </xdr:from>
    <xdr:to>
      <xdr:col>2</xdr:col>
      <xdr:colOff>571500</xdr:colOff>
      <xdr:row>15</xdr:row>
      <xdr:rowOff>38100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1485900" y="2295525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114300</xdr:colOff>
      <xdr:row>14</xdr:row>
      <xdr:rowOff>66675</xdr:rowOff>
    </xdr:from>
    <xdr:to>
      <xdr:col>2</xdr:col>
      <xdr:colOff>628650</xdr:colOff>
      <xdr:row>16</xdr:row>
      <xdr:rowOff>38100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1485900" y="2466975"/>
          <a:ext cx="5143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-25000">
              <a:solidFill>
                <a:srgbClr val="000000"/>
              </a:solidFill>
            </a:rPr>
            <a:t>Nr</a:t>
          </a:r>
        </a:p>
      </xdr:txBody>
    </xdr:sp>
    <xdr:clientData/>
  </xdr:twoCellAnchor>
  <xdr:twoCellAnchor>
    <xdr:from>
      <xdr:col>2</xdr:col>
      <xdr:colOff>19050</xdr:colOff>
      <xdr:row>15</xdr:row>
      <xdr:rowOff>9525</xdr:rowOff>
    </xdr:from>
    <xdr:to>
      <xdr:col>2</xdr:col>
      <xdr:colOff>647700</xdr:colOff>
      <xdr:row>15</xdr:row>
      <xdr:rowOff>9525</xdr:rowOff>
    </xdr:to>
    <xdr:sp>
      <xdr:nvSpPr>
        <xdr:cNvPr id="118" name="Line 118"/>
        <xdr:cNvSpPr>
          <a:spLocks/>
        </xdr:cNvSpPr>
      </xdr:nvSpPr>
      <xdr:spPr>
        <a:xfrm>
          <a:off x="1390650" y="2581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14</xdr:row>
      <xdr:rowOff>85725</xdr:rowOff>
    </xdr:from>
    <xdr:to>
      <xdr:col>2</xdr:col>
      <xdr:colOff>114300</xdr:colOff>
      <xdr:row>15</xdr:row>
      <xdr:rowOff>152400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1200150" y="2486025"/>
          <a:ext cx="2857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  <xdr:twoCellAnchor>
    <xdr:from>
      <xdr:col>2</xdr:col>
      <xdr:colOff>171450</xdr:colOff>
      <xdr:row>17</xdr:row>
      <xdr:rowOff>161925</xdr:rowOff>
    </xdr:from>
    <xdr:to>
      <xdr:col>3</xdr:col>
      <xdr:colOff>457200</xdr:colOff>
      <xdr:row>19</xdr:row>
      <xdr:rowOff>57150</xdr:rowOff>
    </xdr:to>
    <xdr:sp>
      <xdr:nvSpPr>
        <xdr:cNvPr id="120" name="Text Box 120"/>
        <xdr:cNvSpPr txBox="1">
          <a:spLocks noChangeArrowheads="1"/>
        </xdr:cNvSpPr>
      </xdr:nvSpPr>
      <xdr:spPr>
        <a:xfrm>
          <a:off x="1543050" y="3076575"/>
          <a:ext cx="1114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--------②</a:t>
          </a:r>
        </a:p>
      </xdr:txBody>
    </xdr:sp>
    <xdr:clientData/>
  </xdr:twoCellAnchor>
  <xdr:twoCellAnchor>
    <xdr:from>
      <xdr:col>0</xdr:col>
      <xdr:colOff>628650</xdr:colOff>
      <xdr:row>19</xdr:row>
      <xdr:rowOff>114300</xdr:rowOff>
    </xdr:from>
    <xdr:to>
      <xdr:col>2</xdr:col>
      <xdr:colOff>228600</xdr:colOff>
      <xdr:row>21</xdr:row>
      <xdr:rowOff>85725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628650" y="3371850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8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OH</a:t>
          </a:r>
          <a:r>
            <a:rPr lang="en-US" cap="none" sz="18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-V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1</xdr:col>
      <xdr:colOff>285750</xdr:colOff>
      <xdr:row>22</xdr:row>
      <xdr:rowOff>104775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285750" y="3638550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Φ=</a:t>
          </a:r>
        </a:p>
      </xdr:txBody>
    </xdr:sp>
    <xdr:clientData/>
  </xdr:twoCellAnchor>
  <xdr:twoCellAnchor>
    <xdr:from>
      <xdr:col>1</xdr:col>
      <xdr:colOff>0</xdr:colOff>
      <xdr:row>21</xdr:row>
      <xdr:rowOff>28575</xdr:rowOff>
    </xdr:from>
    <xdr:to>
      <xdr:col>1</xdr:col>
      <xdr:colOff>600075</xdr:colOff>
      <xdr:row>23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685800" y="3629025"/>
          <a:ext cx="6000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2π</a:t>
          </a:r>
          <a:r>
            <a:rPr lang="en-US" cap="none" sz="16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x2</a:t>
          </a:r>
        </a:p>
      </xdr:txBody>
    </xdr:sp>
    <xdr:clientData/>
  </xdr:twoCellAnchor>
  <xdr:twoCellAnchor>
    <xdr:from>
      <xdr:col>0</xdr:col>
      <xdr:colOff>619125</xdr:colOff>
      <xdr:row>21</xdr:row>
      <xdr:rowOff>123825</xdr:rowOff>
    </xdr:from>
    <xdr:to>
      <xdr:col>1</xdr:col>
      <xdr:colOff>561975</xdr:colOff>
      <xdr:row>21</xdr:row>
      <xdr:rowOff>123825</xdr:rowOff>
    </xdr:to>
    <xdr:sp>
      <xdr:nvSpPr>
        <xdr:cNvPr id="124" name="Line 124"/>
        <xdr:cNvSpPr>
          <a:spLocks/>
        </xdr:cNvSpPr>
      </xdr:nvSpPr>
      <xdr:spPr>
        <a:xfrm>
          <a:off x="619125" y="3724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21</xdr:row>
      <xdr:rowOff>9525</xdr:rowOff>
    </xdr:from>
    <xdr:to>
      <xdr:col>4</xdr:col>
      <xdr:colOff>0</xdr:colOff>
      <xdr:row>22</xdr:row>
      <xdr:rowOff>76200</xdr:rowOff>
    </xdr:to>
    <xdr:sp>
      <xdr:nvSpPr>
        <xdr:cNvPr id="125" name="Text Box 125"/>
        <xdr:cNvSpPr txBox="1">
          <a:spLocks noChangeArrowheads="1"/>
        </xdr:cNvSpPr>
      </xdr:nvSpPr>
      <xdr:spPr>
        <a:xfrm>
          <a:off x="1543050" y="3609975"/>
          <a:ext cx="13430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--------③</a:t>
          </a:r>
        </a:p>
      </xdr:txBody>
    </xdr:sp>
    <xdr:clientData/>
  </xdr:twoCellAnchor>
  <xdr:twoCellAnchor>
    <xdr:from>
      <xdr:col>0</xdr:col>
      <xdr:colOff>285750</xdr:colOff>
      <xdr:row>24</xdr:row>
      <xdr:rowOff>66675</xdr:rowOff>
    </xdr:from>
    <xdr:to>
      <xdr:col>1</xdr:col>
      <xdr:colOff>285750</xdr:colOff>
      <xdr:row>25</xdr:row>
      <xdr:rowOff>133350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285750" y="4181475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Kv=</a:t>
          </a:r>
        </a:p>
      </xdr:txBody>
    </xdr:sp>
    <xdr:clientData/>
  </xdr:twoCellAnchor>
  <xdr:twoCellAnchor>
    <xdr:from>
      <xdr:col>0</xdr:col>
      <xdr:colOff>619125</xdr:colOff>
      <xdr:row>24</xdr:row>
      <xdr:rowOff>152400</xdr:rowOff>
    </xdr:from>
    <xdr:to>
      <xdr:col>1</xdr:col>
      <xdr:colOff>561975</xdr:colOff>
      <xdr:row>24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9125" y="42672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24</xdr:row>
      <xdr:rowOff>47625</xdr:rowOff>
    </xdr:from>
    <xdr:to>
      <xdr:col>4</xdr:col>
      <xdr:colOff>0</xdr:colOff>
      <xdr:row>25</xdr:row>
      <xdr:rowOff>114300</xdr:rowOff>
    </xdr:to>
    <xdr:sp>
      <xdr:nvSpPr>
        <xdr:cNvPr id="128" name="Text Box 128"/>
        <xdr:cNvSpPr txBox="1">
          <a:spLocks noChangeArrowheads="1"/>
        </xdr:cNvSpPr>
      </xdr:nvSpPr>
      <xdr:spPr>
        <a:xfrm>
          <a:off x="1771650" y="4162425"/>
          <a:ext cx="1114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-----④</a:t>
          </a:r>
        </a:p>
      </xdr:txBody>
    </xdr:sp>
    <xdr:clientData/>
  </xdr:twoCellAnchor>
  <xdr:twoCellAnchor>
    <xdr:from>
      <xdr:col>2</xdr:col>
      <xdr:colOff>57150</xdr:colOff>
      <xdr:row>23</xdr:row>
      <xdr:rowOff>85725</xdr:rowOff>
    </xdr:from>
    <xdr:to>
      <xdr:col>3</xdr:col>
      <xdr:colOff>57150</xdr:colOff>
      <xdr:row>25</xdr:row>
      <xdr:rowOff>57150</xdr:rowOff>
    </xdr:to>
    <xdr:sp>
      <xdr:nvSpPr>
        <xdr:cNvPr id="129" name="Text Box 129"/>
        <xdr:cNvSpPr txBox="1">
          <a:spLocks noChangeArrowheads="1"/>
        </xdr:cNvSpPr>
      </xdr:nvSpPr>
      <xdr:spPr>
        <a:xfrm>
          <a:off x="1428750" y="40290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0" i="0" u="none" baseline="-25000">
              <a:solidFill>
                <a:srgbClr val="000000"/>
              </a:solidFill>
            </a:rPr>
            <a:t>2π</a:t>
          </a:r>
        </a:p>
      </xdr:txBody>
    </xdr:sp>
    <xdr:clientData/>
  </xdr:twoCellAnchor>
  <xdr:twoCellAnchor>
    <xdr:from>
      <xdr:col>1</xdr:col>
      <xdr:colOff>514350</xdr:colOff>
      <xdr:row>24</xdr:row>
      <xdr:rowOff>57150</xdr:rowOff>
    </xdr:from>
    <xdr:to>
      <xdr:col>2</xdr:col>
      <xdr:colOff>228600</xdr:colOff>
      <xdr:row>25</xdr:row>
      <xdr:rowOff>123825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200150" y="4171950"/>
          <a:ext cx="4000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  <xdr:twoCellAnchor>
    <xdr:from>
      <xdr:col>0</xdr:col>
      <xdr:colOff>628650</xdr:colOff>
      <xdr:row>23</xdr:row>
      <xdr:rowOff>0</xdr:rowOff>
    </xdr:from>
    <xdr:to>
      <xdr:col>2</xdr:col>
      <xdr:colOff>228600</xdr:colOff>
      <xdr:row>24</xdr:row>
      <xdr:rowOff>142875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628650" y="3943350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8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max</a:t>
          </a:r>
          <a:r>
            <a:rPr lang="en-US" cap="none" sz="18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-f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min</a:t>
          </a:r>
        </a:p>
      </xdr:txBody>
    </xdr:sp>
    <xdr:clientData/>
  </xdr:twoCellAnchor>
  <xdr:twoCellAnchor>
    <xdr:from>
      <xdr:col>0</xdr:col>
      <xdr:colOff>571500</xdr:colOff>
      <xdr:row>24</xdr:row>
      <xdr:rowOff>28575</xdr:rowOff>
    </xdr:from>
    <xdr:to>
      <xdr:col>2</xdr:col>
      <xdr:colOff>171450</xdr:colOff>
      <xdr:row>26</xdr:row>
      <xdr:rowOff>0</xdr:rowOff>
    </xdr:to>
    <xdr:sp>
      <xdr:nvSpPr>
        <xdr:cNvPr id="132" name="Text Box 132"/>
        <xdr:cNvSpPr txBox="1">
          <a:spLocks noChangeArrowheads="1"/>
        </xdr:cNvSpPr>
      </xdr:nvSpPr>
      <xdr:spPr>
        <a:xfrm>
          <a:off x="571500" y="4143375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8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max</a:t>
          </a:r>
          <a:r>
            <a:rPr lang="en-US" cap="none" sz="18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-V</a:t>
          </a:r>
          <a:r>
            <a:rPr lang="en-US" cap="none" sz="140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min</a:t>
          </a:r>
        </a:p>
      </xdr:txBody>
    </xdr:sp>
    <xdr:clientData/>
  </xdr:twoCellAnchor>
  <xdr:twoCellAnchor>
    <xdr:from>
      <xdr:col>3</xdr:col>
      <xdr:colOff>342900</xdr:colOff>
      <xdr:row>17</xdr:row>
      <xdr:rowOff>161925</xdr:rowOff>
    </xdr:from>
    <xdr:to>
      <xdr:col>7</xdr:col>
      <xdr:colOff>114300</xdr:colOff>
      <xdr:row>19</xdr:row>
      <xdr:rowOff>57150</xdr:rowOff>
    </xdr:to>
    <xdr:sp>
      <xdr:nvSpPr>
        <xdr:cNvPr id="133" name="Text Box 133"/>
        <xdr:cNvSpPr txBox="1">
          <a:spLocks noChangeArrowheads="1"/>
        </xdr:cNvSpPr>
      </xdr:nvSpPr>
      <xdr:spPr>
        <a:xfrm>
          <a:off x="2543175" y="3076575"/>
          <a:ext cx="25146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一般的に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PLL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減衰係数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ζ=0.7)</a:t>
          </a:r>
        </a:p>
      </xdr:txBody>
    </xdr:sp>
    <xdr:clientData/>
  </xdr:twoCellAnchor>
  <xdr:twoCellAnchor>
    <xdr:from>
      <xdr:col>0</xdr:col>
      <xdr:colOff>114300</xdr:colOff>
      <xdr:row>13</xdr:row>
      <xdr:rowOff>114300</xdr:rowOff>
    </xdr:from>
    <xdr:to>
      <xdr:col>7</xdr:col>
      <xdr:colOff>0</xdr:colOff>
      <xdr:row>26</xdr:row>
      <xdr:rowOff>114300</xdr:rowOff>
    </xdr:to>
    <xdr:sp>
      <xdr:nvSpPr>
        <xdr:cNvPr id="134" name="Rectangle 134"/>
        <xdr:cNvSpPr>
          <a:spLocks/>
        </xdr:cNvSpPr>
      </xdr:nvSpPr>
      <xdr:spPr>
        <a:xfrm>
          <a:off x="114300" y="2343150"/>
          <a:ext cx="48291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20</xdr:row>
      <xdr:rowOff>161925</xdr:rowOff>
    </xdr:from>
    <xdr:to>
      <xdr:col>7</xdr:col>
      <xdr:colOff>114300</xdr:colOff>
      <xdr:row>22</xdr:row>
      <xdr:rowOff>57150</xdr:rowOff>
    </xdr:to>
    <xdr:sp>
      <xdr:nvSpPr>
        <xdr:cNvPr id="135" name="Text Box 135"/>
        <xdr:cNvSpPr txBox="1">
          <a:spLocks noChangeArrowheads="1"/>
        </xdr:cNvSpPr>
      </xdr:nvSpPr>
      <xdr:spPr>
        <a:xfrm>
          <a:off x="2543175" y="3590925"/>
          <a:ext cx="25146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(V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OH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/V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OL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位相比較器出力振幅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</xdr:col>
      <xdr:colOff>342900</xdr:colOff>
      <xdr:row>24</xdr:row>
      <xdr:rowOff>47625</xdr:rowOff>
    </xdr:from>
    <xdr:to>
      <xdr:col>6</xdr:col>
      <xdr:colOff>571500</xdr:colOff>
      <xdr:row>25</xdr:row>
      <xdr:rowOff>114300</xdr:rowOff>
    </xdr:to>
    <xdr:sp>
      <xdr:nvSpPr>
        <xdr:cNvPr id="136" name="Text Box 136"/>
        <xdr:cNvSpPr txBox="1">
          <a:spLocks noChangeArrowheads="1"/>
        </xdr:cNvSpPr>
      </xdr:nvSpPr>
      <xdr:spPr>
        <a:xfrm>
          <a:off x="2543175" y="4162425"/>
          <a:ext cx="2286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(V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max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/V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min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;VCO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制御電圧レンジ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3</xdr:col>
      <xdr:colOff>114300</xdr:colOff>
      <xdr:row>5</xdr:row>
      <xdr:rowOff>142875</xdr:rowOff>
    </xdr:from>
    <xdr:to>
      <xdr:col>4</xdr:col>
      <xdr:colOff>514350</xdr:colOff>
      <xdr:row>7</xdr:row>
      <xdr:rowOff>9525</xdr:rowOff>
    </xdr:to>
    <xdr:sp>
      <xdr:nvSpPr>
        <xdr:cNvPr id="137" name="Text Box 137"/>
        <xdr:cNvSpPr txBox="1">
          <a:spLocks noChangeArrowheads="1"/>
        </xdr:cNvSpPr>
      </xdr:nvSpPr>
      <xdr:spPr>
        <a:xfrm>
          <a:off x="2314575" y="1000125"/>
          <a:ext cx="10858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T1=R1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･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C1</a:t>
          </a:r>
        </a:p>
      </xdr:txBody>
    </xdr:sp>
    <xdr:clientData/>
  </xdr:twoCellAnchor>
  <xdr:twoCellAnchor>
    <xdr:from>
      <xdr:col>4</xdr:col>
      <xdr:colOff>171450</xdr:colOff>
      <xdr:row>5</xdr:row>
      <xdr:rowOff>142875</xdr:rowOff>
    </xdr:from>
    <xdr:to>
      <xdr:col>5</xdr:col>
      <xdr:colOff>171450</xdr:colOff>
      <xdr:row>7</xdr:row>
      <xdr:rowOff>9525</xdr:rowOff>
    </xdr:to>
    <xdr:sp>
      <xdr:nvSpPr>
        <xdr:cNvPr id="138" name="Text Box 138"/>
        <xdr:cNvSpPr txBox="1">
          <a:spLocks noChangeArrowheads="1"/>
        </xdr:cNvSpPr>
      </xdr:nvSpPr>
      <xdr:spPr>
        <a:xfrm>
          <a:off x="3057525" y="1000125"/>
          <a:ext cx="6858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4</xdr:col>
      <xdr:colOff>400050</xdr:colOff>
      <xdr:row>4</xdr:row>
      <xdr:rowOff>114300</xdr:rowOff>
    </xdr:from>
    <xdr:to>
      <xdr:col>6</xdr:col>
      <xdr:colOff>0</xdr:colOff>
      <xdr:row>6</xdr:row>
      <xdr:rowOff>85725</xdr:rowOff>
    </xdr:to>
    <xdr:sp>
      <xdr:nvSpPr>
        <xdr:cNvPr id="139" name="Text Box 139"/>
        <xdr:cNvSpPr txBox="1">
          <a:spLocks noChangeArrowheads="1"/>
        </xdr:cNvSpPr>
      </xdr:nvSpPr>
      <xdr:spPr>
        <a:xfrm>
          <a:off x="3286125" y="800100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  <a:r>
            <a:rPr lang="en-US" cap="none" sz="1600" b="1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Φ</a:t>
          </a:r>
          <a:r>
            <a:rPr lang="en-US" cap="none" sz="1600" b="1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600" b="1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Kv</a:t>
          </a:r>
        </a:p>
      </xdr:txBody>
    </xdr:sp>
    <xdr:clientData/>
  </xdr:twoCellAnchor>
  <xdr:twoCellAnchor>
    <xdr:from>
      <xdr:col>4</xdr:col>
      <xdr:colOff>342900</xdr:colOff>
      <xdr:row>6</xdr:row>
      <xdr:rowOff>0</xdr:rowOff>
    </xdr:from>
    <xdr:to>
      <xdr:col>6</xdr:col>
      <xdr:colOff>114300</xdr:colOff>
      <xdr:row>7</xdr:row>
      <xdr:rowOff>142875</xdr:rowOff>
    </xdr:to>
    <xdr:sp>
      <xdr:nvSpPr>
        <xdr:cNvPr id="140" name="Text Box 140"/>
        <xdr:cNvSpPr txBox="1">
          <a:spLocks noChangeArrowheads="1"/>
        </xdr:cNvSpPr>
      </xdr:nvSpPr>
      <xdr:spPr>
        <a:xfrm>
          <a:off x="3228975" y="1028700"/>
          <a:ext cx="1143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1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ω</a:t>
          </a:r>
          <a:r>
            <a:rPr lang="en-US" cap="none" sz="1600" b="1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n^2</a:t>
          </a:r>
          <a:r>
            <a:rPr lang="en-US" cap="none" sz="1600" b="1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600" b="1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Nr</a:t>
          </a:r>
        </a:p>
      </xdr:txBody>
    </xdr:sp>
    <xdr:clientData/>
  </xdr:twoCellAnchor>
  <xdr:twoCellAnchor>
    <xdr:from>
      <xdr:col>4</xdr:col>
      <xdr:colOff>342900</xdr:colOff>
      <xdr:row>6</xdr:row>
      <xdr:rowOff>85725</xdr:rowOff>
    </xdr:from>
    <xdr:to>
      <xdr:col>5</xdr:col>
      <xdr:colOff>571500</xdr:colOff>
      <xdr:row>6</xdr:row>
      <xdr:rowOff>85725</xdr:rowOff>
    </xdr:to>
    <xdr:sp>
      <xdr:nvSpPr>
        <xdr:cNvPr id="141" name="Line 141"/>
        <xdr:cNvSpPr>
          <a:spLocks/>
        </xdr:cNvSpPr>
      </xdr:nvSpPr>
      <xdr:spPr>
        <a:xfrm>
          <a:off x="3228975" y="11144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5</xdr:col>
      <xdr:colOff>57150</xdr:colOff>
      <xdr:row>10</xdr:row>
      <xdr:rowOff>142875</xdr:rowOff>
    </xdr:to>
    <xdr:grpSp>
      <xdr:nvGrpSpPr>
        <xdr:cNvPr id="142" name="Group 142"/>
        <xdr:cNvGrpSpPr>
          <a:grpSpLocks/>
        </xdr:cNvGrpSpPr>
      </xdr:nvGrpSpPr>
      <xdr:grpSpPr>
        <a:xfrm>
          <a:off x="2200275" y="1371600"/>
          <a:ext cx="1428750" cy="485775"/>
          <a:chOff x="258" y="2814"/>
          <a:chExt cx="150" cy="51"/>
        </a:xfrm>
        <a:solidFill>
          <a:srgbClr val="FFFFFF"/>
        </a:solidFill>
      </xdr:grpSpPr>
      <xdr:sp>
        <xdr:nvSpPr>
          <xdr:cNvPr id="143" name="Text Box 143"/>
          <xdr:cNvSpPr txBox="1">
            <a:spLocks noChangeArrowheads="1"/>
          </xdr:cNvSpPr>
        </xdr:nvSpPr>
        <xdr:spPr>
          <a:xfrm>
            <a:off x="258" y="2834"/>
            <a:ext cx="114" cy="2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T2=R2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C1</a:t>
            </a:r>
          </a:p>
        </xdr:txBody>
      </xdr:sp>
      <xdr:sp>
        <xdr:nvSpPr>
          <xdr:cNvPr id="144" name="Text Box 144"/>
          <xdr:cNvSpPr txBox="1">
            <a:spLocks noChangeArrowheads="1"/>
          </xdr:cNvSpPr>
        </xdr:nvSpPr>
        <xdr:spPr>
          <a:xfrm>
            <a:off x="330" y="2834"/>
            <a:ext cx="54" cy="2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=</a:t>
            </a:r>
          </a:p>
        </xdr:txBody>
      </xdr:sp>
      <xdr:sp>
        <xdr:nvSpPr>
          <xdr:cNvPr id="145" name="Text Box 145"/>
          <xdr:cNvSpPr txBox="1">
            <a:spLocks noChangeArrowheads="1"/>
          </xdr:cNvSpPr>
        </xdr:nvSpPr>
        <xdr:spPr>
          <a:xfrm>
            <a:off x="348" y="2814"/>
            <a:ext cx="48" cy="3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36576" rIns="0" bIns="0"/>
          <a:p>
            <a:pPr algn="l">
              <a:defRPr/>
            </a:pPr>
            <a:r>
              <a:rPr lang="en-US" cap="none" sz="1600" b="1" i="0" u="none" baseline="-25000">
                <a:solidFill>
                  <a:srgbClr val="000000"/>
                </a:solidFill>
              </a:rPr>
              <a:t>2ζ</a:t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348" y="2844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Text Box 147"/>
          <xdr:cNvSpPr txBox="1">
            <a:spLocks noChangeArrowheads="1"/>
          </xdr:cNvSpPr>
        </xdr:nvSpPr>
        <xdr:spPr>
          <a:xfrm>
            <a:off x="348" y="2832"/>
            <a:ext cx="60" cy="3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36576" rIns="0" bIns="0"/>
          <a:p>
            <a:pPr algn="l">
              <a:defRPr/>
            </a:pPr>
            <a:r>
              <a:rPr lang="en-US" cap="none" sz="1600" b="1" i="0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ω</a:t>
            </a:r>
            <a:r>
              <a:rPr lang="en-US" cap="none" sz="1600" b="1" i="0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n</a:t>
            </a:r>
          </a:p>
        </xdr:txBody>
      </xdr:sp>
    </xdr:grpSp>
    <xdr:clientData/>
  </xdr:twoCellAnchor>
  <xdr:twoCellAnchor>
    <xdr:from>
      <xdr:col>10</xdr:col>
      <xdr:colOff>0</xdr:colOff>
      <xdr:row>42</xdr:row>
      <xdr:rowOff>19050</xdr:rowOff>
    </xdr:from>
    <xdr:to>
      <xdr:col>11</xdr:col>
      <xdr:colOff>0</xdr:colOff>
      <xdr:row>43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6896100" y="72294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18</xdr:col>
      <xdr:colOff>0</xdr:colOff>
      <xdr:row>28</xdr:row>
      <xdr:rowOff>0</xdr:rowOff>
    </xdr:to>
    <xdr:sp>
      <xdr:nvSpPr>
        <xdr:cNvPr id="149" name="Text Box 157"/>
        <xdr:cNvSpPr txBox="1">
          <a:spLocks noChangeArrowheads="1"/>
        </xdr:cNvSpPr>
      </xdr:nvSpPr>
      <xdr:spPr>
        <a:xfrm>
          <a:off x="6210300" y="4457700"/>
          <a:ext cx="5105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VCO_A</a:t>
          </a:r>
        </a:p>
      </xdr:txBody>
    </xdr:sp>
    <xdr:clientData/>
  </xdr:twoCellAnchor>
  <xdr:twoCellAnchor>
    <xdr:from>
      <xdr:col>20</xdr:col>
      <xdr:colOff>0</xdr:colOff>
      <xdr:row>42</xdr:row>
      <xdr:rowOff>19050</xdr:rowOff>
    </xdr:from>
    <xdr:to>
      <xdr:col>21</xdr:col>
      <xdr:colOff>0</xdr:colOff>
      <xdr:row>43</xdr:row>
      <xdr:rowOff>0</xdr:rowOff>
    </xdr:to>
    <xdr:sp>
      <xdr:nvSpPr>
        <xdr:cNvPr id="150" name="Text Box 158"/>
        <xdr:cNvSpPr txBox="1">
          <a:spLocks noChangeArrowheads="1"/>
        </xdr:cNvSpPr>
      </xdr:nvSpPr>
      <xdr:spPr>
        <a:xfrm>
          <a:off x="12601575" y="722947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151" name="Text Box 159"/>
        <xdr:cNvSpPr txBox="1">
          <a:spLocks noChangeArrowheads="1"/>
        </xdr:cNvSpPr>
      </xdr:nvSpPr>
      <xdr:spPr>
        <a:xfrm>
          <a:off x="12001500" y="4457700"/>
          <a:ext cx="50482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DDS_8MHzVXO</a:t>
          </a:r>
        </a:p>
      </xdr:txBody>
    </xdr:sp>
    <xdr:clientData/>
  </xdr:twoCellAnchor>
  <xdr:twoCellAnchor>
    <xdr:from>
      <xdr:col>30</xdr:col>
      <xdr:colOff>0</xdr:colOff>
      <xdr:row>42</xdr:row>
      <xdr:rowOff>19050</xdr:rowOff>
    </xdr:from>
    <xdr:to>
      <xdr:col>31</xdr:col>
      <xdr:colOff>0</xdr:colOff>
      <xdr:row>43</xdr:row>
      <xdr:rowOff>0</xdr:rowOff>
    </xdr:to>
    <xdr:sp>
      <xdr:nvSpPr>
        <xdr:cNvPr id="152" name="Text Box 160"/>
        <xdr:cNvSpPr txBox="1">
          <a:spLocks noChangeArrowheads="1"/>
        </xdr:cNvSpPr>
      </xdr:nvSpPr>
      <xdr:spPr>
        <a:xfrm>
          <a:off x="18316575" y="7229475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38</xdr:col>
      <xdr:colOff>0</xdr:colOff>
      <xdr:row>28</xdr:row>
      <xdr:rowOff>0</xdr:rowOff>
    </xdr:to>
    <xdr:sp>
      <xdr:nvSpPr>
        <xdr:cNvPr id="153" name="Text Box 161"/>
        <xdr:cNvSpPr txBox="1">
          <a:spLocks noChangeArrowheads="1"/>
        </xdr:cNvSpPr>
      </xdr:nvSpPr>
      <xdr:spPr>
        <a:xfrm>
          <a:off x="17735550" y="4457700"/>
          <a:ext cx="4838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VCO_B</a:t>
          </a:r>
        </a:p>
      </xdr:txBody>
    </xdr:sp>
    <xdr:clientData/>
  </xdr:twoCellAnchor>
  <xdr:twoCellAnchor>
    <xdr:from>
      <xdr:col>40</xdr:col>
      <xdr:colOff>0</xdr:colOff>
      <xdr:row>42</xdr:row>
      <xdr:rowOff>19050</xdr:rowOff>
    </xdr:from>
    <xdr:to>
      <xdr:col>41</xdr:col>
      <xdr:colOff>0</xdr:colOff>
      <xdr:row>43</xdr:row>
      <xdr:rowOff>0</xdr:rowOff>
    </xdr:to>
    <xdr:sp>
      <xdr:nvSpPr>
        <xdr:cNvPr id="154" name="Text Box 162"/>
        <xdr:cNvSpPr txBox="1">
          <a:spLocks noChangeArrowheads="1"/>
        </xdr:cNvSpPr>
      </xdr:nvSpPr>
      <xdr:spPr>
        <a:xfrm>
          <a:off x="23783925" y="7229475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48</xdr:col>
      <xdr:colOff>0</xdr:colOff>
      <xdr:row>28</xdr:row>
      <xdr:rowOff>0</xdr:rowOff>
    </xdr:to>
    <xdr:sp>
      <xdr:nvSpPr>
        <xdr:cNvPr id="155" name="Text Box 163"/>
        <xdr:cNvSpPr txBox="1">
          <a:spLocks noChangeArrowheads="1"/>
        </xdr:cNvSpPr>
      </xdr:nvSpPr>
      <xdr:spPr>
        <a:xfrm>
          <a:off x="23260050" y="4457700"/>
          <a:ext cx="46291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VCO_C</a:t>
          </a:r>
        </a:p>
      </xdr:txBody>
    </xdr:sp>
    <xdr:clientData/>
  </xdr:twoCellAnchor>
  <xdr:twoCellAnchor>
    <xdr:from>
      <xdr:col>5</xdr:col>
      <xdr:colOff>161925</xdr:colOff>
      <xdr:row>9</xdr:row>
      <xdr:rowOff>95250</xdr:rowOff>
    </xdr:from>
    <xdr:to>
      <xdr:col>7</xdr:col>
      <xdr:colOff>466725</xdr:colOff>
      <xdr:row>10</xdr:row>
      <xdr:rowOff>133350</xdr:rowOff>
    </xdr:to>
    <xdr:sp>
      <xdr:nvSpPr>
        <xdr:cNvPr id="156" name="Text Box 171"/>
        <xdr:cNvSpPr txBox="1">
          <a:spLocks noChangeArrowheads="1"/>
        </xdr:cNvSpPr>
      </xdr:nvSpPr>
      <xdr:spPr>
        <a:xfrm>
          <a:off x="3733800" y="1638300"/>
          <a:ext cx="16764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C2≒500pF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0.0068uF</a:t>
          </a:r>
        </a:p>
      </xdr:txBody>
    </xdr:sp>
    <xdr:clientData/>
  </xdr:twoCellAnchor>
  <xdr:twoCellAnchor>
    <xdr:from>
      <xdr:col>1</xdr:col>
      <xdr:colOff>0</xdr:colOff>
      <xdr:row>72</xdr:row>
      <xdr:rowOff>47625</xdr:rowOff>
    </xdr:from>
    <xdr:to>
      <xdr:col>6</xdr:col>
      <xdr:colOff>28575</xdr:colOff>
      <xdr:row>75</xdr:row>
      <xdr:rowOff>161925</xdr:rowOff>
    </xdr:to>
    <xdr:sp>
      <xdr:nvSpPr>
        <xdr:cNvPr id="157" name="Text Box 40196"/>
        <xdr:cNvSpPr txBox="1">
          <a:spLocks noChangeArrowheads="1"/>
        </xdr:cNvSpPr>
      </xdr:nvSpPr>
      <xdr:spPr>
        <a:xfrm>
          <a:off x="685800" y="12401550"/>
          <a:ext cx="3600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VXO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の変移幅 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1SV97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; 33pF/1V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21pF/4V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16pF/6V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5</xdr:col>
      <xdr:colOff>495300</xdr:colOff>
      <xdr:row>71</xdr:row>
      <xdr:rowOff>161925</xdr:rowOff>
    </xdr:to>
    <xdr:grpSp>
      <xdr:nvGrpSpPr>
        <xdr:cNvPr id="158" name="Group 7563"/>
        <xdr:cNvGrpSpPr>
          <a:grpSpLocks/>
        </xdr:cNvGrpSpPr>
      </xdr:nvGrpSpPr>
      <xdr:grpSpPr>
        <a:xfrm>
          <a:off x="685800" y="10125075"/>
          <a:ext cx="3381375" cy="2219325"/>
          <a:chOff x="444" y="799"/>
          <a:chExt cx="355" cy="233"/>
        </a:xfrm>
        <a:solidFill>
          <a:srgbClr val="FFFFFF"/>
        </a:solidFill>
      </xdr:grpSpPr>
      <xdr:sp>
        <xdr:nvSpPr>
          <xdr:cNvPr id="159" name="Oval 38547"/>
          <xdr:cNvSpPr>
            <a:spLocks/>
          </xdr:cNvSpPr>
        </xdr:nvSpPr>
        <xdr:spPr>
          <a:xfrm>
            <a:off x="613" y="918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Text Box 38528"/>
          <xdr:cNvSpPr txBox="1">
            <a:spLocks noChangeArrowheads="1"/>
          </xdr:cNvSpPr>
        </xdr:nvSpPr>
        <xdr:spPr>
          <a:xfrm>
            <a:off x="653" y="830"/>
            <a:ext cx="134" cy="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Q10_TC9256P-PLL </a:t>
            </a:r>
          </a:p>
        </xdr:txBody>
      </xdr:sp>
      <xdr:sp>
        <xdr:nvSpPr>
          <xdr:cNvPr id="161" name="Text Box 38529"/>
          <xdr:cNvSpPr txBox="1">
            <a:spLocks noChangeArrowheads="1"/>
          </xdr:cNvSpPr>
        </xdr:nvSpPr>
        <xdr:spPr>
          <a:xfrm>
            <a:off x="655" y="942"/>
            <a:ext cx="11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PLL Reference
</a:t>
            </a:r>
          </a:p>
        </xdr:txBody>
      </xdr:sp>
      <xdr:sp>
        <xdr:nvSpPr>
          <xdr:cNvPr id="162" name="Text Box 38530"/>
          <xdr:cNvSpPr txBox="1">
            <a:spLocks noChangeArrowheads="1"/>
          </xdr:cNvSpPr>
        </xdr:nvSpPr>
        <xdr:spPr>
          <a:xfrm>
            <a:off x="638" y="800"/>
            <a:ext cx="6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VCO (Lo)
</a:t>
            </a:r>
          </a:p>
        </xdr:txBody>
      </xdr:sp>
      <xdr:sp>
        <xdr:nvSpPr>
          <xdr:cNvPr id="163" name="Line 38531"/>
          <xdr:cNvSpPr>
            <a:spLocks/>
          </xdr:cNvSpPr>
        </xdr:nvSpPr>
        <xdr:spPr>
          <a:xfrm>
            <a:off x="644" y="865"/>
            <a:ext cx="3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64" name="U-Logic-AND-1H"/>
          <xdr:cNvGrpSpPr>
            <a:grpSpLocks/>
          </xdr:cNvGrpSpPr>
        </xdr:nvGrpSpPr>
        <xdr:grpSpPr>
          <a:xfrm>
            <a:off x="743" y="853"/>
            <a:ext cx="25" cy="60"/>
            <a:chOff x="10" y="-20"/>
            <a:chExt cx="20010" cy="19992"/>
          </a:xfrm>
          <a:solidFill>
            <a:srgbClr val="FFFFFF"/>
          </a:solidFill>
        </xdr:grpSpPr>
        <xdr:sp>
          <xdr:nvSpPr>
            <xdr:cNvPr id="165" name="Arc 38533"/>
            <xdr:cNvSpPr>
              <a:spLocks/>
            </xdr:cNvSpPr>
          </xdr:nvSpPr>
          <xdr:spPr>
            <a:xfrm>
              <a:off x="12016" y="-20"/>
              <a:ext cx="8004" cy="999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6" name="Arc 38534"/>
            <xdr:cNvSpPr>
              <a:spLocks/>
            </xdr:cNvSpPr>
          </xdr:nvSpPr>
          <xdr:spPr>
            <a:xfrm flipV="1">
              <a:off x="12016" y="9976"/>
              <a:ext cx="8004" cy="999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7" name="図形 239"/>
            <xdr:cNvSpPr>
              <a:spLocks/>
            </xdr:cNvSpPr>
          </xdr:nvSpPr>
          <xdr:spPr>
            <a:xfrm>
              <a:off x="10" y="-20"/>
              <a:ext cx="12006" cy="19992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0" y="0"/>
                  </a:lnTo>
                  <a:lnTo>
                    <a:pt x="0" y="16384"/>
                  </a:lnTo>
                  <a:lnTo>
                    <a:pt x="16384" y="16384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68" name="Text Box 38536"/>
          <xdr:cNvSpPr txBox="1">
            <a:spLocks noChangeArrowheads="1"/>
          </xdr:cNvSpPr>
        </xdr:nvSpPr>
        <xdr:spPr>
          <a:xfrm>
            <a:off x="743" y="866"/>
            <a:ext cx="4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PD
</a:t>
            </a:r>
          </a:p>
        </xdr:txBody>
      </xdr:sp>
      <xdr:sp>
        <xdr:nvSpPr>
          <xdr:cNvPr id="169" name="Text Box 38537"/>
          <xdr:cNvSpPr txBox="1">
            <a:spLocks noChangeArrowheads="1"/>
          </xdr:cNvSpPr>
        </xdr:nvSpPr>
        <xdr:spPr>
          <a:xfrm>
            <a:off x="676" y="853"/>
            <a:ext cx="49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1/Nr
</a:t>
            </a:r>
          </a:p>
        </xdr:txBody>
      </xdr:sp>
      <xdr:sp>
        <xdr:nvSpPr>
          <xdr:cNvPr id="170" name="Text Box 38538"/>
          <xdr:cNvSpPr txBox="1">
            <a:spLocks noChangeArrowheads="1"/>
          </xdr:cNvSpPr>
        </xdr:nvSpPr>
        <xdr:spPr>
          <a:xfrm>
            <a:off x="670" y="895"/>
            <a:ext cx="55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1/M;800
</a:t>
            </a:r>
          </a:p>
        </xdr:txBody>
      </xdr:sp>
      <xdr:sp>
        <xdr:nvSpPr>
          <xdr:cNvPr id="171" name="Line 38539"/>
          <xdr:cNvSpPr>
            <a:spLocks/>
          </xdr:cNvSpPr>
        </xdr:nvSpPr>
        <xdr:spPr>
          <a:xfrm>
            <a:off x="725" y="865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Line 38540"/>
          <xdr:cNvSpPr>
            <a:spLocks/>
          </xdr:cNvSpPr>
        </xdr:nvSpPr>
        <xdr:spPr>
          <a:xfrm flipV="1">
            <a:off x="630" y="906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Line 38541"/>
          <xdr:cNvSpPr>
            <a:spLocks/>
          </xdr:cNvSpPr>
        </xdr:nvSpPr>
        <xdr:spPr>
          <a:xfrm>
            <a:off x="725" y="901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Line 38542"/>
          <xdr:cNvSpPr>
            <a:spLocks/>
          </xdr:cNvSpPr>
        </xdr:nvSpPr>
        <xdr:spPr>
          <a:xfrm>
            <a:off x="768" y="883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Line 38543"/>
          <xdr:cNvSpPr>
            <a:spLocks/>
          </xdr:cNvSpPr>
        </xdr:nvSpPr>
        <xdr:spPr>
          <a:xfrm flipH="1" flipV="1">
            <a:off x="799" y="811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Line 38544"/>
          <xdr:cNvSpPr>
            <a:spLocks/>
          </xdr:cNvSpPr>
        </xdr:nvSpPr>
        <xdr:spPr>
          <a:xfrm flipH="1">
            <a:off x="706" y="811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Line 38546"/>
          <xdr:cNvSpPr>
            <a:spLocks/>
          </xdr:cNvSpPr>
        </xdr:nvSpPr>
        <xdr:spPr>
          <a:xfrm flipH="1">
            <a:off x="768" y="811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78" name="XT-Xtal-V"/>
          <xdr:cNvGrpSpPr>
            <a:grpSpLocks/>
          </xdr:cNvGrpSpPr>
        </xdr:nvGrpSpPr>
        <xdr:grpSpPr>
          <a:xfrm>
            <a:off x="624" y="960"/>
            <a:ext cx="13" cy="12"/>
            <a:chOff x="60" y="462"/>
            <a:chExt cx="12" cy="12"/>
          </a:xfrm>
          <a:solidFill>
            <a:srgbClr val="FFFFFF"/>
          </a:solidFill>
        </xdr:grpSpPr>
        <xdr:sp>
          <xdr:nvSpPr>
            <xdr:cNvPr id="179" name="Rectangle 395"/>
            <xdr:cNvSpPr>
              <a:spLocks/>
            </xdr:cNvSpPr>
          </xdr:nvSpPr>
          <xdr:spPr>
            <a:xfrm rot="5400000">
              <a:off x="60" y="462"/>
              <a:ext cx="12" cy="12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0" name="Line 396"/>
            <xdr:cNvSpPr>
              <a:spLocks/>
            </xdr:cNvSpPr>
          </xdr:nvSpPr>
          <xdr:spPr>
            <a:xfrm rot="5400000">
              <a:off x="66" y="458"/>
              <a:ext cx="0" cy="1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1" name="Line 397"/>
            <xdr:cNvSpPr>
              <a:spLocks/>
            </xdr:cNvSpPr>
          </xdr:nvSpPr>
          <xdr:spPr>
            <a:xfrm rot="5400000">
              <a:off x="66" y="469"/>
              <a:ext cx="0" cy="1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2" name="Rectangle 398"/>
            <xdr:cNvSpPr>
              <a:spLocks/>
            </xdr:cNvSpPr>
          </xdr:nvSpPr>
          <xdr:spPr>
            <a:xfrm rot="5400000">
              <a:off x="64" y="463"/>
              <a:ext cx="4" cy="1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83" name="Line 38553"/>
          <xdr:cNvSpPr>
            <a:spLocks/>
          </xdr:cNvSpPr>
        </xdr:nvSpPr>
        <xdr:spPr>
          <a:xfrm>
            <a:off x="630" y="955"/>
            <a:ext cx="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4" name="L-コア-V"/>
          <xdr:cNvGrpSpPr>
            <a:grpSpLocks/>
          </xdr:cNvGrpSpPr>
        </xdr:nvGrpSpPr>
        <xdr:grpSpPr>
          <a:xfrm>
            <a:off x="625" y="983"/>
            <a:ext cx="19" cy="24"/>
            <a:chOff x="162" y="102"/>
            <a:chExt cx="18" cy="24"/>
          </a:xfrm>
          <a:solidFill>
            <a:srgbClr val="FFFFFF"/>
          </a:solidFill>
        </xdr:grpSpPr>
        <xdr:sp>
          <xdr:nvSpPr>
            <xdr:cNvPr id="185" name="Freeform 131"/>
            <xdr:cNvSpPr>
              <a:spLocks/>
            </xdr:cNvSpPr>
          </xdr:nvSpPr>
          <xdr:spPr>
            <a:xfrm rot="5400000">
              <a:off x="163" y="102"/>
              <a:ext cx="8" cy="10"/>
            </a:xfrm>
            <a:custGeom>
              <a:pathLst>
                <a:path h="10" w="8">
                  <a:moveTo>
                    <a:pt x="0" y="4"/>
                  </a:moveTo>
                  <a:cubicBezTo>
                    <a:pt x="0" y="4"/>
                    <a:pt x="1" y="1"/>
                    <a:pt x="2" y="1"/>
                  </a:cubicBezTo>
                  <a:cubicBezTo>
                    <a:pt x="3" y="1"/>
                    <a:pt x="5" y="0"/>
                    <a:pt x="6" y="1"/>
                  </a:cubicBezTo>
                  <a:cubicBezTo>
                    <a:pt x="7" y="2"/>
                    <a:pt x="8" y="5"/>
                    <a:pt x="8" y="6"/>
                  </a:cubicBezTo>
                  <a:cubicBezTo>
                    <a:pt x="8" y="7"/>
                    <a:pt x="6" y="9"/>
                    <a:pt x="6" y="1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6" name="Freeform 132"/>
            <xdr:cNvSpPr>
              <a:spLocks/>
            </xdr:cNvSpPr>
          </xdr:nvSpPr>
          <xdr:spPr>
            <a:xfrm rot="5400000">
              <a:off x="162" y="106"/>
              <a:ext cx="10" cy="10"/>
            </a:xfrm>
            <a:custGeom>
              <a:pathLst>
                <a:path h="10" w="10">
                  <a:moveTo>
                    <a:pt x="2" y="10"/>
                  </a:moveTo>
                  <a:cubicBezTo>
                    <a:pt x="2" y="9"/>
                    <a:pt x="0" y="7"/>
                    <a:pt x="0" y="6"/>
                  </a:cubicBezTo>
                  <a:cubicBezTo>
                    <a:pt x="0" y="5"/>
                    <a:pt x="1" y="2"/>
                    <a:pt x="2" y="1"/>
                  </a:cubicBezTo>
                  <a:cubicBezTo>
                    <a:pt x="3" y="0"/>
                    <a:pt x="7" y="0"/>
                    <a:pt x="8" y="1"/>
                  </a:cubicBezTo>
                  <a:cubicBezTo>
                    <a:pt x="9" y="2"/>
                    <a:pt x="10" y="5"/>
                    <a:pt x="10" y="6"/>
                  </a:cubicBezTo>
                  <a:cubicBezTo>
                    <a:pt x="10" y="7"/>
                    <a:pt x="8" y="9"/>
                    <a:pt x="8" y="1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7" name="Freeform 133"/>
            <xdr:cNvSpPr>
              <a:spLocks/>
            </xdr:cNvSpPr>
          </xdr:nvSpPr>
          <xdr:spPr>
            <a:xfrm rot="5400000">
              <a:off x="162" y="112"/>
              <a:ext cx="10" cy="10"/>
            </a:xfrm>
            <a:custGeom>
              <a:pathLst>
                <a:path h="10" w="10">
                  <a:moveTo>
                    <a:pt x="2" y="10"/>
                  </a:moveTo>
                  <a:cubicBezTo>
                    <a:pt x="2" y="9"/>
                    <a:pt x="0" y="7"/>
                    <a:pt x="0" y="6"/>
                  </a:cubicBezTo>
                  <a:cubicBezTo>
                    <a:pt x="0" y="5"/>
                    <a:pt x="1" y="2"/>
                    <a:pt x="2" y="1"/>
                  </a:cubicBezTo>
                  <a:cubicBezTo>
                    <a:pt x="3" y="0"/>
                    <a:pt x="7" y="0"/>
                    <a:pt x="8" y="1"/>
                  </a:cubicBezTo>
                  <a:cubicBezTo>
                    <a:pt x="9" y="2"/>
                    <a:pt x="10" y="5"/>
                    <a:pt x="10" y="6"/>
                  </a:cubicBezTo>
                  <a:cubicBezTo>
                    <a:pt x="10" y="7"/>
                    <a:pt x="8" y="9"/>
                    <a:pt x="8" y="1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8" name="Freeform 134"/>
            <xdr:cNvSpPr>
              <a:spLocks/>
            </xdr:cNvSpPr>
          </xdr:nvSpPr>
          <xdr:spPr>
            <a:xfrm rot="5400000">
              <a:off x="163" y="117"/>
              <a:ext cx="8" cy="10"/>
            </a:xfrm>
            <a:custGeom>
              <a:pathLst>
                <a:path h="10" w="8">
                  <a:moveTo>
                    <a:pt x="2" y="10"/>
                  </a:moveTo>
                  <a:cubicBezTo>
                    <a:pt x="1" y="8"/>
                    <a:pt x="0" y="7"/>
                    <a:pt x="0" y="6"/>
                  </a:cubicBezTo>
                  <a:cubicBezTo>
                    <a:pt x="0" y="5"/>
                    <a:pt x="1" y="2"/>
                    <a:pt x="2" y="1"/>
                  </a:cubicBezTo>
                  <a:cubicBezTo>
                    <a:pt x="3" y="0"/>
                    <a:pt x="5" y="0"/>
                    <a:pt x="6" y="1"/>
                  </a:cubicBezTo>
                  <a:cubicBezTo>
                    <a:pt x="7" y="2"/>
                    <a:pt x="8" y="4"/>
                    <a:pt x="8" y="5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9" name="Rectangle 135"/>
            <xdr:cNvSpPr>
              <a:spLocks/>
            </xdr:cNvSpPr>
          </xdr:nvSpPr>
          <xdr:spPr>
            <a:xfrm rot="5400000">
              <a:off x="160" y="105"/>
              <a:ext cx="24" cy="18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0" name="Line 136"/>
            <xdr:cNvSpPr>
              <a:spLocks/>
            </xdr:cNvSpPr>
          </xdr:nvSpPr>
          <xdr:spPr>
            <a:xfrm flipV="1">
              <a:off x="175" y="102"/>
              <a:ext cx="0" cy="2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91" name="D-Diode-可変容量-V"/>
          <xdr:cNvGrpSpPr>
            <a:grpSpLocks/>
          </xdr:cNvGrpSpPr>
        </xdr:nvGrpSpPr>
        <xdr:grpSpPr>
          <a:xfrm flipV="1">
            <a:off x="625" y="1013"/>
            <a:ext cx="13" cy="12"/>
            <a:chOff x="48" y="252"/>
            <a:chExt cx="12" cy="12"/>
          </a:xfrm>
          <a:solidFill>
            <a:srgbClr val="FFFFFF"/>
          </a:solidFill>
        </xdr:grpSpPr>
        <xdr:sp>
          <xdr:nvSpPr>
            <xdr:cNvPr id="192" name="図形 865"/>
            <xdr:cNvSpPr>
              <a:spLocks/>
            </xdr:cNvSpPr>
          </xdr:nvSpPr>
          <xdr:spPr>
            <a:xfrm>
              <a:off x="48" y="252"/>
              <a:ext cx="12" cy="9"/>
            </a:xfrm>
            <a:custGeom>
              <a:pathLst>
                <a:path h="16384" w="16384">
                  <a:moveTo>
                    <a:pt x="0" y="0"/>
                  </a:moveTo>
                  <a:lnTo>
                    <a:pt x="16384" y="0"/>
                  </a:lnTo>
                  <a:lnTo>
                    <a:pt x="8192" y="1638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3" name="Line 25"/>
            <xdr:cNvSpPr>
              <a:spLocks/>
            </xdr:cNvSpPr>
          </xdr:nvSpPr>
          <xdr:spPr>
            <a:xfrm>
              <a:off x="48" y="261"/>
              <a:ext cx="12" cy="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4" name="Line 26"/>
            <xdr:cNvSpPr>
              <a:spLocks/>
            </xdr:cNvSpPr>
          </xdr:nvSpPr>
          <xdr:spPr>
            <a:xfrm>
              <a:off x="48" y="264"/>
              <a:ext cx="12" cy="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95" name="Line 38565"/>
          <xdr:cNvSpPr>
            <a:spLocks/>
          </xdr:cNvSpPr>
        </xdr:nvSpPr>
        <xdr:spPr>
          <a:xfrm flipV="1">
            <a:off x="631" y="1006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Line 38566"/>
          <xdr:cNvSpPr>
            <a:spLocks/>
          </xdr:cNvSpPr>
        </xdr:nvSpPr>
        <xdr:spPr>
          <a:xfrm flipV="1">
            <a:off x="630" y="97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Text Box 38568"/>
          <xdr:cNvSpPr txBox="1">
            <a:spLocks noChangeArrowheads="1"/>
          </xdr:cNvSpPr>
        </xdr:nvSpPr>
        <xdr:spPr>
          <a:xfrm>
            <a:off x="647" y="966"/>
            <a:ext cx="151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8MHz VXO;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Max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所定変移幅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7,998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Δ1.7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kHz max.
</a:t>
            </a:r>
          </a:p>
        </xdr:txBody>
      </xdr:sp>
      <xdr:sp>
        <xdr:nvSpPr>
          <xdr:cNvPr id="198" name="Line 38569"/>
          <xdr:cNvSpPr>
            <a:spLocks/>
          </xdr:cNvSpPr>
        </xdr:nvSpPr>
        <xdr:spPr>
          <a:xfrm flipH="1" flipV="1">
            <a:off x="630" y="906"/>
            <a:ext cx="1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Line 38592"/>
          <xdr:cNvSpPr>
            <a:spLocks/>
          </xdr:cNvSpPr>
        </xdr:nvSpPr>
        <xdr:spPr>
          <a:xfrm>
            <a:off x="644" y="824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Text Box 38593"/>
          <xdr:cNvSpPr txBox="1">
            <a:spLocks noChangeArrowheads="1"/>
          </xdr:cNvSpPr>
        </xdr:nvSpPr>
        <xdr:spPr>
          <a:xfrm>
            <a:off x="687" y="877"/>
            <a:ext cx="7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≒10kHz</a:t>
            </a:r>
          </a:p>
        </xdr:txBody>
      </xdr:sp>
      <xdr:sp>
        <xdr:nvSpPr>
          <xdr:cNvPr id="201" name="Text Box 38528"/>
          <xdr:cNvSpPr txBox="1">
            <a:spLocks noChangeArrowheads="1"/>
          </xdr:cNvSpPr>
        </xdr:nvSpPr>
        <xdr:spPr>
          <a:xfrm>
            <a:off x="460" y="883"/>
            <a:ext cx="122" cy="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Q6_TC9256P-PLL </a:t>
            </a:r>
          </a:p>
        </xdr:txBody>
      </xdr:sp>
      <xdr:sp>
        <xdr:nvSpPr>
          <xdr:cNvPr id="202" name="Line 38531"/>
          <xdr:cNvSpPr>
            <a:spLocks/>
          </xdr:cNvSpPr>
        </xdr:nvSpPr>
        <xdr:spPr>
          <a:xfrm>
            <a:off x="450" y="919"/>
            <a:ext cx="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3" name="U-Logic-AND-1H"/>
          <xdr:cNvGrpSpPr>
            <a:grpSpLocks/>
          </xdr:cNvGrpSpPr>
        </xdr:nvGrpSpPr>
        <xdr:grpSpPr>
          <a:xfrm>
            <a:off x="550" y="906"/>
            <a:ext cx="25" cy="60"/>
            <a:chOff x="10" y="-20"/>
            <a:chExt cx="20010" cy="19992"/>
          </a:xfrm>
          <a:solidFill>
            <a:srgbClr val="FFFFFF"/>
          </a:solidFill>
        </xdr:grpSpPr>
        <xdr:sp>
          <xdr:nvSpPr>
            <xdr:cNvPr id="204" name="Arc 38533"/>
            <xdr:cNvSpPr>
              <a:spLocks/>
            </xdr:cNvSpPr>
          </xdr:nvSpPr>
          <xdr:spPr>
            <a:xfrm>
              <a:off x="12016" y="-20"/>
              <a:ext cx="8004" cy="999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5" name="Arc 38534"/>
            <xdr:cNvSpPr>
              <a:spLocks/>
            </xdr:cNvSpPr>
          </xdr:nvSpPr>
          <xdr:spPr>
            <a:xfrm flipV="1">
              <a:off x="12016" y="9976"/>
              <a:ext cx="8004" cy="999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6" name="図形 239"/>
            <xdr:cNvSpPr>
              <a:spLocks/>
            </xdr:cNvSpPr>
          </xdr:nvSpPr>
          <xdr:spPr>
            <a:xfrm>
              <a:off x="10" y="-20"/>
              <a:ext cx="12006" cy="19992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0" y="0"/>
                  </a:lnTo>
                  <a:lnTo>
                    <a:pt x="0" y="16384"/>
                  </a:lnTo>
                  <a:lnTo>
                    <a:pt x="16384" y="16384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7" name="Text Box 38536"/>
          <xdr:cNvSpPr txBox="1">
            <a:spLocks noChangeArrowheads="1"/>
          </xdr:cNvSpPr>
        </xdr:nvSpPr>
        <xdr:spPr>
          <a:xfrm>
            <a:off x="550" y="919"/>
            <a:ext cx="4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PD
</a:t>
            </a:r>
          </a:p>
        </xdr:txBody>
      </xdr:sp>
      <xdr:sp>
        <xdr:nvSpPr>
          <xdr:cNvPr id="208" name="Text Box 38537"/>
          <xdr:cNvSpPr txBox="1">
            <a:spLocks noChangeArrowheads="1"/>
          </xdr:cNvSpPr>
        </xdr:nvSpPr>
        <xdr:spPr>
          <a:xfrm>
            <a:off x="475" y="906"/>
            <a:ext cx="57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1/Nr; 18
</a:t>
            </a:r>
          </a:p>
        </xdr:txBody>
      </xdr:sp>
      <xdr:sp>
        <xdr:nvSpPr>
          <xdr:cNvPr id="209" name="Text Box 38538"/>
          <xdr:cNvSpPr txBox="1">
            <a:spLocks noChangeArrowheads="1"/>
          </xdr:cNvSpPr>
        </xdr:nvSpPr>
        <xdr:spPr>
          <a:xfrm>
            <a:off x="477" y="948"/>
            <a:ext cx="55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1/M; 72
</a:t>
            </a:r>
          </a:p>
        </xdr:txBody>
      </xdr:sp>
      <xdr:sp>
        <xdr:nvSpPr>
          <xdr:cNvPr id="210" name="Line 38539"/>
          <xdr:cNvSpPr>
            <a:spLocks/>
          </xdr:cNvSpPr>
        </xdr:nvSpPr>
        <xdr:spPr>
          <a:xfrm>
            <a:off x="532" y="918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Line 38540"/>
          <xdr:cNvSpPr>
            <a:spLocks/>
          </xdr:cNvSpPr>
        </xdr:nvSpPr>
        <xdr:spPr>
          <a:xfrm>
            <a:off x="444" y="960"/>
            <a:ext cx="3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Line 38541"/>
          <xdr:cNvSpPr>
            <a:spLocks/>
          </xdr:cNvSpPr>
        </xdr:nvSpPr>
        <xdr:spPr>
          <a:xfrm>
            <a:off x="532" y="954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Line 38542"/>
          <xdr:cNvSpPr>
            <a:spLocks/>
          </xdr:cNvSpPr>
        </xdr:nvSpPr>
        <xdr:spPr>
          <a:xfrm>
            <a:off x="575" y="936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Line 38569"/>
          <xdr:cNvSpPr>
            <a:spLocks/>
          </xdr:cNvSpPr>
        </xdr:nvSpPr>
        <xdr:spPr>
          <a:xfrm flipH="1" flipV="1">
            <a:off x="444" y="816"/>
            <a:ext cx="1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Line 38592"/>
          <xdr:cNvSpPr>
            <a:spLocks/>
          </xdr:cNvSpPr>
        </xdr:nvSpPr>
        <xdr:spPr>
          <a:xfrm>
            <a:off x="450" y="852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Text Box 38593"/>
          <xdr:cNvSpPr txBox="1">
            <a:spLocks noChangeArrowheads="1"/>
          </xdr:cNvSpPr>
        </xdr:nvSpPr>
        <xdr:spPr>
          <a:xfrm>
            <a:off x="495" y="930"/>
            <a:ext cx="7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≒111kHz</a:t>
            </a:r>
          </a:p>
        </xdr:txBody>
      </xdr:sp>
      <xdr:sp>
        <xdr:nvSpPr>
          <xdr:cNvPr id="217" name="Line 1897"/>
          <xdr:cNvSpPr>
            <a:spLocks/>
          </xdr:cNvSpPr>
        </xdr:nvSpPr>
        <xdr:spPr>
          <a:xfrm>
            <a:off x="444" y="816"/>
            <a:ext cx="1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Text Box 38530"/>
          <xdr:cNvSpPr txBox="1">
            <a:spLocks noChangeArrowheads="1"/>
          </xdr:cNvSpPr>
        </xdr:nvSpPr>
        <xdr:spPr>
          <a:xfrm>
            <a:off x="468" y="822"/>
            <a:ext cx="114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DDS; AD9833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1999.51kHz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1999.18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ｋＨｚ
</a:t>
            </a:r>
          </a:p>
        </xdr:txBody>
      </xdr:sp>
      <xdr:sp>
        <xdr:nvSpPr>
          <xdr:cNvPr id="219" name="Line 1899"/>
          <xdr:cNvSpPr>
            <a:spLocks/>
          </xdr:cNvSpPr>
        </xdr:nvSpPr>
        <xdr:spPr>
          <a:xfrm flipV="1">
            <a:off x="450" y="852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1900"/>
          <xdr:cNvSpPr>
            <a:spLocks/>
          </xdr:cNvSpPr>
        </xdr:nvSpPr>
        <xdr:spPr>
          <a:xfrm>
            <a:off x="600" y="1020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Text Box 38545"/>
          <xdr:cNvSpPr txBox="1">
            <a:spLocks noChangeArrowheads="1"/>
          </xdr:cNvSpPr>
        </xdr:nvSpPr>
        <xdr:spPr>
          <a:xfrm>
            <a:off x="731" y="799"/>
            <a:ext cx="36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LPF</a:t>
            </a:r>
          </a:p>
        </xdr:txBody>
      </xdr:sp>
      <xdr:sp>
        <xdr:nvSpPr>
          <xdr:cNvPr id="222" name="Freeform 7556"/>
          <xdr:cNvSpPr>
            <a:spLocks/>
          </xdr:cNvSpPr>
        </xdr:nvSpPr>
        <xdr:spPr>
          <a:xfrm>
            <a:off x="611" y="929"/>
            <a:ext cx="38" cy="15"/>
          </a:xfrm>
          <a:custGeom>
            <a:pathLst>
              <a:path h="15" w="38">
                <a:moveTo>
                  <a:pt x="0" y="13"/>
                </a:moveTo>
                <a:cubicBezTo>
                  <a:pt x="2" y="7"/>
                  <a:pt x="5" y="2"/>
                  <a:pt x="8" y="1"/>
                </a:cubicBezTo>
                <a:cubicBezTo>
                  <a:pt x="11" y="0"/>
                  <a:pt x="16" y="5"/>
                  <a:pt x="19" y="7"/>
                </a:cubicBezTo>
                <a:cubicBezTo>
                  <a:pt x="22" y="9"/>
                  <a:pt x="22" y="12"/>
                  <a:pt x="24" y="13"/>
                </a:cubicBezTo>
                <a:cubicBezTo>
                  <a:pt x="26" y="14"/>
                  <a:pt x="29" y="15"/>
                  <a:pt x="31" y="13"/>
                </a:cubicBezTo>
                <a:cubicBezTo>
                  <a:pt x="33" y="11"/>
                  <a:pt x="37" y="3"/>
                  <a:pt x="38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7557"/>
          <xdr:cNvSpPr>
            <a:spLocks/>
          </xdr:cNvSpPr>
        </xdr:nvSpPr>
        <xdr:spPr>
          <a:xfrm>
            <a:off x="600" y="936"/>
            <a:ext cx="0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7558"/>
          <xdr:cNvSpPr>
            <a:spLocks/>
          </xdr:cNvSpPr>
        </xdr:nvSpPr>
        <xdr:spPr>
          <a:xfrm flipH="1">
            <a:off x="612" y="906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Line 7559"/>
          <xdr:cNvSpPr>
            <a:spLocks/>
          </xdr:cNvSpPr>
        </xdr:nvSpPr>
        <xdr:spPr>
          <a:xfrm flipV="1">
            <a:off x="612" y="816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26" name="0-Junction"/>
          <xdr:cNvGrpSpPr>
            <a:grpSpLocks/>
          </xdr:cNvGrpSpPr>
        </xdr:nvGrpSpPr>
        <xdr:grpSpPr>
          <a:xfrm>
            <a:off x="624" y="900"/>
            <a:ext cx="12" cy="12"/>
            <a:chOff x="8" y="8"/>
            <a:chExt cx="20004" cy="20004"/>
          </a:xfrm>
          <a:solidFill>
            <a:srgbClr val="FFFFFF"/>
          </a:solidFill>
        </xdr:grpSpPr>
        <xdr:sp>
          <xdr:nvSpPr>
            <xdr:cNvPr id="227" name="Rectangle 8896"/>
            <xdr:cNvSpPr>
              <a:spLocks/>
            </xdr:cNvSpPr>
          </xdr:nvSpPr>
          <xdr:spPr>
            <a:xfrm>
              <a:off x="8" y="8"/>
              <a:ext cx="20004" cy="2000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8" name="Oval 8897"/>
            <xdr:cNvSpPr>
              <a:spLocks/>
            </xdr:cNvSpPr>
          </xdr:nvSpPr>
          <xdr:spPr>
            <a:xfrm>
              <a:off x="5009" y="5009"/>
              <a:ext cx="10002" cy="1000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314325</xdr:colOff>
      <xdr:row>73</xdr:row>
      <xdr:rowOff>47625</xdr:rowOff>
    </xdr:from>
    <xdr:to>
      <xdr:col>6</xdr:col>
      <xdr:colOff>28575</xdr:colOff>
      <xdr:row>75</xdr:row>
      <xdr:rowOff>161925</xdr:rowOff>
    </xdr:to>
    <xdr:sp>
      <xdr:nvSpPr>
        <xdr:cNvPr id="229" name="Text Box 40196"/>
        <xdr:cNvSpPr txBox="1">
          <a:spLocks noChangeArrowheads="1"/>
        </xdr:cNvSpPr>
      </xdr:nvSpPr>
      <xdr:spPr>
        <a:xfrm>
          <a:off x="2514600" y="12573000"/>
          <a:ext cx="1771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上限周波数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;Lo=76MHz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10kHzx (7.998/76)=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Δ1.05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kHz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7998.0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7996.95kHz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1</xdr:col>
      <xdr:colOff>0</xdr:colOff>
      <xdr:row>73</xdr:row>
      <xdr:rowOff>47625</xdr:rowOff>
    </xdr:from>
    <xdr:to>
      <xdr:col>3</xdr:col>
      <xdr:colOff>257175</xdr:colOff>
      <xdr:row>75</xdr:row>
      <xdr:rowOff>161925</xdr:rowOff>
    </xdr:to>
    <xdr:sp>
      <xdr:nvSpPr>
        <xdr:cNvPr id="230" name="Text Box 40196"/>
        <xdr:cNvSpPr txBox="1">
          <a:spLocks noChangeArrowheads="1"/>
        </xdr:cNvSpPr>
      </xdr:nvSpPr>
      <xdr:spPr>
        <a:xfrm>
          <a:off x="685800" y="12573000"/>
          <a:ext cx="1771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下限周波数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Lo=45.6MHz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10kHzx (7.998/45.6)=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Δ1.76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kHz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∴7998.0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7996.24kHz  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0:AV68"/>
  <sheetViews>
    <sheetView tabSelected="1" zoomScalePageLayoutView="0" workbookViewId="0" topLeftCell="A31">
      <selection activeCell="Q67" sqref="Q67"/>
    </sheetView>
  </sheetViews>
  <sheetFormatPr defaultColWidth="9.00390625" defaultRowHeight="13.5"/>
  <cols>
    <col min="3" max="3" width="10.875" style="0" customWidth="1"/>
    <col min="8" max="8" width="7.75390625" style="0" customWidth="1"/>
    <col min="9" max="9" width="8.875" style="0" customWidth="1"/>
    <col min="11" max="11" width="6.50390625" style="0" customWidth="1"/>
    <col min="13" max="13" width="6.625" style="0" customWidth="1"/>
    <col min="14" max="14" width="8.125" style="0" customWidth="1"/>
    <col min="15" max="15" width="6.375" style="0" customWidth="1"/>
    <col min="16" max="16" width="4.50390625" style="0" customWidth="1"/>
    <col min="17" max="17" width="7.875" style="0" customWidth="1"/>
    <col min="20" max="20" width="7.875" style="0" customWidth="1"/>
    <col min="21" max="21" width="6.125" style="0" customWidth="1"/>
    <col min="23" max="23" width="6.25390625" style="0" customWidth="1"/>
    <col min="24" max="24" width="8.125" style="0" customWidth="1"/>
    <col min="25" max="25" width="7.00390625" style="0" customWidth="1"/>
    <col min="26" max="26" width="3.875" style="0" customWidth="1"/>
    <col min="30" max="30" width="7.625" style="0" customWidth="1"/>
    <col min="31" max="31" width="5.50390625" style="0" customWidth="1"/>
    <col min="32" max="32" width="6.875" style="0" customWidth="1"/>
    <col min="33" max="33" width="8.125" style="0" customWidth="1"/>
    <col min="34" max="34" width="6.50390625" style="0" customWidth="1"/>
    <col min="35" max="35" width="7.00390625" style="0" customWidth="1"/>
    <col min="36" max="36" width="5.50390625" style="0" customWidth="1"/>
    <col min="37" max="37" width="7.375" style="0" customWidth="1"/>
    <col min="40" max="40" width="6.875" style="0" customWidth="1"/>
    <col min="41" max="41" width="5.25390625" style="0" customWidth="1"/>
    <col min="42" max="42" width="7.00390625" style="0" customWidth="1"/>
    <col min="43" max="43" width="8.375" style="0" customWidth="1"/>
    <col min="44" max="44" width="6.625" style="0" customWidth="1"/>
    <col min="45" max="45" width="7.125" style="0" customWidth="1"/>
    <col min="46" max="46" width="3.375" style="0" customWidth="1"/>
    <col min="47" max="47" width="7.125" style="0" customWidth="1"/>
  </cols>
  <sheetData>
    <row r="20" spans="11:12" ht="13.5">
      <c r="K20" s="1"/>
      <c r="L20" t="s">
        <v>6</v>
      </c>
    </row>
    <row r="30" spans="9:44" ht="13.5">
      <c r="I30" s="31" t="s">
        <v>0</v>
      </c>
      <c r="J30" s="2" t="s">
        <v>7</v>
      </c>
      <c r="K30" s="23" t="s">
        <v>8</v>
      </c>
      <c r="L30" s="34">
        <f>(4.5-0.4)/4/3.14</f>
        <v>0.32643312101910826</v>
      </c>
      <c r="M30" s="22" t="s">
        <v>9</v>
      </c>
      <c r="N30" s="22"/>
      <c r="S30" s="31" t="s">
        <v>0</v>
      </c>
      <c r="T30" s="2" t="s">
        <v>10</v>
      </c>
      <c r="U30" s="23" t="s">
        <v>8</v>
      </c>
      <c r="V30" s="34">
        <f>(4.5-0.4)/4/3.14</f>
        <v>0.32643312101910826</v>
      </c>
      <c r="W30" s="22" t="s">
        <v>9</v>
      </c>
      <c r="X30" s="22"/>
      <c r="AC30" s="31" t="s">
        <v>0</v>
      </c>
      <c r="AD30" s="2" t="s">
        <v>10</v>
      </c>
      <c r="AE30" s="23" t="s">
        <v>8</v>
      </c>
      <c r="AF30" s="34">
        <f>(4.5-0.4)/4/3.14</f>
        <v>0.32643312101910826</v>
      </c>
      <c r="AG30" s="22" t="s">
        <v>9</v>
      </c>
      <c r="AH30" s="22"/>
      <c r="AM30" s="31" t="s">
        <v>0</v>
      </c>
      <c r="AN30" s="2" t="s">
        <v>11</v>
      </c>
      <c r="AO30" s="23" t="s">
        <v>8</v>
      </c>
      <c r="AP30" s="34">
        <f>(4.5-0.4)/4/3.14</f>
        <v>0.32643312101910826</v>
      </c>
      <c r="AQ30" s="22" t="s">
        <v>9</v>
      </c>
      <c r="AR30" s="22"/>
    </row>
    <row r="31" spans="9:44" ht="13.5">
      <c r="I31" s="31"/>
      <c r="J31" t="s">
        <v>12</v>
      </c>
      <c r="K31" s="23"/>
      <c r="L31" s="34"/>
      <c r="M31" s="22"/>
      <c r="N31" s="22"/>
      <c r="S31" s="31"/>
      <c r="T31" t="s">
        <v>12</v>
      </c>
      <c r="U31" s="23"/>
      <c r="V31" s="34"/>
      <c r="W31" s="22"/>
      <c r="X31" s="22"/>
      <c r="AC31" s="31"/>
      <c r="AD31" t="s">
        <v>12</v>
      </c>
      <c r="AE31" s="23"/>
      <c r="AF31" s="34"/>
      <c r="AG31" s="22"/>
      <c r="AH31" s="22"/>
      <c r="AM31" s="31"/>
      <c r="AN31" t="s">
        <v>12</v>
      </c>
      <c r="AO31" s="23"/>
      <c r="AP31" s="34"/>
      <c r="AQ31" s="22"/>
      <c r="AR31" s="22"/>
    </row>
    <row r="33" spans="10:42" ht="13.5">
      <c r="J33" s="4" t="s">
        <v>13</v>
      </c>
      <c r="K33" s="3" t="s">
        <v>14</v>
      </c>
      <c r="L33" s="4" t="s">
        <v>15</v>
      </c>
      <c r="T33" s="4" t="s">
        <v>13</v>
      </c>
      <c r="U33" s="3" t="s">
        <v>14</v>
      </c>
      <c r="V33" s="4" t="s">
        <v>15</v>
      </c>
      <c r="AD33" s="4" t="s">
        <v>13</v>
      </c>
      <c r="AE33" s="3" t="s">
        <v>14</v>
      </c>
      <c r="AF33" s="4" t="s">
        <v>15</v>
      </c>
      <c r="AN33" s="4" t="s">
        <v>13</v>
      </c>
      <c r="AO33" s="3" t="s">
        <v>14</v>
      </c>
      <c r="AP33" s="4" t="s">
        <v>15</v>
      </c>
    </row>
    <row r="34" spans="9:47" ht="14.25" thickBot="1">
      <c r="I34" s="31" t="s">
        <v>16</v>
      </c>
      <c r="J34" s="5">
        <v>54</v>
      </c>
      <c r="K34" s="6"/>
      <c r="L34" s="5">
        <v>45.5</v>
      </c>
      <c r="M34" s="23" t="s">
        <v>8</v>
      </c>
      <c r="N34" s="37">
        <f>(J34-L34)/(8-1.5)*2*3.14</f>
        <v>8.212307692307693</v>
      </c>
      <c r="O34" s="22" t="s">
        <v>17</v>
      </c>
      <c r="P34" s="22"/>
      <c r="Q34" s="22"/>
      <c r="S34" s="31" t="s">
        <v>16</v>
      </c>
      <c r="T34" s="21">
        <v>7.9994</v>
      </c>
      <c r="U34" s="6"/>
      <c r="V34" s="21">
        <v>7.9945</v>
      </c>
      <c r="W34" s="23" t="s">
        <v>8</v>
      </c>
      <c r="X34" s="37">
        <f>(T34-V34)/(8-0)*2*3.14</f>
        <v>0.003846499999999402</v>
      </c>
      <c r="Y34" s="22" t="s">
        <v>17</v>
      </c>
      <c r="Z34" s="22"/>
      <c r="AA34" s="22"/>
      <c r="AC34" s="31" t="s">
        <v>16</v>
      </c>
      <c r="AD34" s="5">
        <v>64</v>
      </c>
      <c r="AE34" s="6"/>
      <c r="AF34" s="5">
        <v>53.76</v>
      </c>
      <c r="AG34" s="23" t="s">
        <v>8</v>
      </c>
      <c r="AH34" s="33">
        <f>(AD34-AF34)/(8-1.5)*2*3.14</f>
        <v>9.893415384615386</v>
      </c>
      <c r="AI34" s="22" t="s">
        <v>17</v>
      </c>
      <c r="AJ34" s="22"/>
      <c r="AK34" s="22"/>
      <c r="AM34" s="31" t="s">
        <v>16</v>
      </c>
      <c r="AN34" s="5">
        <v>76.8</v>
      </c>
      <c r="AO34" s="6"/>
      <c r="AP34" s="5">
        <v>64</v>
      </c>
      <c r="AQ34" s="23" t="s">
        <v>8</v>
      </c>
      <c r="AR34" s="33">
        <f>(AN34-AP34)/(8-1.5)*2*3.14</f>
        <v>12.36676923076923</v>
      </c>
      <c r="AS34" s="22" t="s">
        <v>17</v>
      </c>
      <c r="AT34" s="22"/>
      <c r="AU34" s="22"/>
    </row>
    <row r="35" spans="9:47" ht="13.5">
      <c r="I35" s="31"/>
      <c r="J35" s="32" t="s">
        <v>41</v>
      </c>
      <c r="K35" s="32"/>
      <c r="L35" s="32"/>
      <c r="M35" s="23"/>
      <c r="N35" s="37"/>
      <c r="O35" s="22"/>
      <c r="P35" s="22"/>
      <c r="Q35" s="22"/>
      <c r="S35" s="31"/>
      <c r="T35" s="32" t="s">
        <v>40</v>
      </c>
      <c r="U35" s="32"/>
      <c r="V35" s="32"/>
      <c r="W35" s="23"/>
      <c r="X35" s="37"/>
      <c r="Y35" s="22"/>
      <c r="Z35" s="22"/>
      <c r="AA35" s="22"/>
      <c r="AC35" s="31"/>
      <c r="AD35" s="32" t="s">
        <v>50</v>
      </c>
      <c r="AE35" s="32"/>
      <c r="AF35" s="32"/>
      <c r="AG35" s="23"/>
      <c r="AH35" s="33"/>
      <c r="AI35" s="22"/>
      <c r="AJ35" s="22"/>
      <c r="AK35" s="22"/>
      <c r="AM35" s="31"/>
      <c r="AN35" s="32" t="s">
        <v>50</v>
      </c>
      <c r="AO35" s="32"/>
      <c r="AP35" s="32"/>
      <c r="AQ35" s="23"/>
      <c r="AR35" s="33"/>
      <c r="AS35" s="22"/>
      <c r="AT35" s="22"/>
      <c r="AU35" s="22"/>
    </row>
    <row r="38" spans="9:47" ht="13.5">
      <c r="I38" s="31" t="s">
        <v>18</v>
      </c>
      <c r="J38" s="31"/>
      <c r="K38" s="7">
        <f>4.5/P38*1000</f>
        <v>281.25</v>
      </c>
      <c r="L38" t="s">
        <v>19</v>
      </c>
      <c r="M38" t="s">
        <v>20</v>
      </c>
      <c r="P38" s="1">
        <v>16</v>
      </c>
      <c r="Q38" t="s">
        <v>1</v>
      </c>
      <c r="S38" s="31" t="s">
        <v>18</v>
      </c>
      <c r="T38" s="31"/>
      <c r="U38" s="7">
        <f>4.5/Z38*1000</f>
        <v>281.25</v>
      </c>
      <c r="V38" t="s">
        <v>19</v>
      </c>
      <c r="W38" t="s">
        <v>20</v>
      </c>
      <c r="Z38" s="1">
        <v>16</v>
      </c>
      <c r="AA38" t="s">
        <v>1</v>
      </c>
      <c r="AC38" s="31" t="s">
        <v>18</v>
      </c>
      <c r="AD38" s="31"/>
      <c r="AE38" s="7">
        <f>4.5/AJ38*1000</f>
        <v>225</v>
      </c>
      <c r="AF38" t="s">
        <v>19</v>
      </c>
      <c r="AG38" t="s">
        <v>20</v>
      </c>
      <c r="AJ38" s="1">
        <v>20</v>
      </c>
      <c r="AK38" t="s">
        <v>1</v>
      </c>
      <c r="AM38" s="31" t="s">
        <v>18</v>
      </c>
      <c r="AN38" s="31"/>
      <c r="AO38" s="7">
        <f>4.5/AT38*1000</f>
        <v>300</v>
      </c>
      <c r="AP38" t="s">
        <v>19</v>
      </c>
      <c r="AQ38" t="s">
        <v>20</v>
      </c>
      <c r="AT38" s="1">
        <v>15</v>
      </c>
      <c r="AU38" t="s">
        <v>1</v>
      </c>
    </row>
    <row r="41" spans="9:42" ht="13.5">
      <c r="I41" s="30" t="s">
        <v>21</v>
      </c>
      <c r="J41" s="30"/>
      <c r="K41" s="30"/>
      <c r="L41" s="30"/>
      <c r="S41" s="30" t="s">
        <v>21</v>
      </c>
      <c r="T41" s="30"/>
      <c r="U41" s="30"/>
      <c r="V41" s="30"/>
      <c r="AC41" s="30" t="s">
        <v>21</v>
      </c>
      <c r="AD41" s="30"/>
      <c r="AE41" s="30"/>
      <c r="AF41" s="30"/>
      <c r="AM41" s="30" t="s">
        <v>21</v>
      </c>
      <c r="AN41" s="30"/>
      <c r="AO41" s="30"/>
      <c r="AP41" s="30"/>
    </row>
    <row r="43" spans="9:48" ht="13.5">
      <c r="I43" s="31" t="s">
        <v>2</v>
      </c>
      <c r="J43" s="9">
        <f>L30</f>
        <v>0.32643312101910826</v>
      </c>
      <c r="K43" s="10">
        <f>N34</f>
        <v>8.212307692307693</v>
      </c>
      <c r="L43" s="2" t="str">
        <f>O34</f>
        <v>x10E6(rad/sec・V)</v>
      </c>
      <c r="M43" s="2"/>
      <c r="N43" s="30" t="s">
        <v>22</v>
      </c>
      <c r="O43" s="11">
        <v>1</v>
      </c>
      <c r="P43" s="23" t="s">
        <v>8</v>
      </c>
      <c r="Q43" s="12">
        <f>J43*K43/O44/K38/K38*10^12</f>
        <v>6817.585681664002</v>
      </c>
      <c r="R43" s="30" t="s">
        <v>23</v>
      </c>
      <c r="S43" s="31" t="s">
        <v>2</v>
      </c>
      <c r="T43" s="9">
        <f>V30</f>
        <v>0.32643312101910826</v>
      </c>
      <c r="U43" s="10">
        <f>X34</f>
        <v>0.003846499999999402</v>
      </c>
      <c r="V43" s="2" t="str">
        <f>Y34</f>
        <v>x10E6(rad/sec・V)</v>
      </c>
      <c r="W43" s="2"/>
      <c r="X43" s="30" t="s">
        <v>22</v>
      </c>
      <c r="Y43" s="11">
        <v>1</v>
      </c>
      <c r="Z43" s="23" t="s">
        <v>8</v>
      </c>
      <c r="AA43" s="12">
        <f>T43*U43/Y44/U38/U38*10^12</f>
        <v>220.46639231820984</v>
      </c>
      <c r="AB43" s="30" t="s">
        <v>23</v>
      </c>
      <c r="AC43" s="31" t="s">
        <v>2</v>
      </c>
      <c r="AD43" s="9">
        <f>AF30</f>
        <v>0.32643312101910826</v>
      </c>
      <c r="AE43" s="10">
        <f>AH34</f>
        <v>9.893415384615386</v>
      </c>
      <c r="AF43" s="2" t="str">
        <f>AI34</f>
        <v>x10E6(rad/sec・V)</v>
      </c>
      <c r="AG43" s="2"/>
      <c r="AH43" s="30" t="s">
        <v>22</v>
      </c>
      <c r="AI43" s="11">
        <v>1</v>
      </c>
      <c r="AJ43" s="23" t="s">
        <v>8</v>
      </c>
      <c r="AK43" s="12">
        <f>AD43*AE43/AI44/AE38/AE38*10^12</f>
        <v>7017.970552990723</v>
      </c>
      <c r="AL43" s="30" t="s">
        <v>23</v>
      </c>
      <c r="AM43" s="31" t="s">
        <v>2</v>
      </c>
      <c r="AN43" s="9">
        <f>AP30</f>
        <v>0.32643312101910826</v>
      </c>
      <c r="AO43" s="42">
        <f>AR34</f>
        <v>12.36676923076923</v>
      </c>
      <c r="AP43" s="2" t="str">
        <f>AS34</f>
        <v>x10E6(rad/sec・V)</v>
      </c>
      <c r="AQ43" s="2"/>
      <c r="AR43" s="30" t="s">
        <v>22</v>
      </c>
      <c r="AS43" s="11">
        <v>1</v>
      </c>
      <c r="AT43" s="23" t="s">
        <v>8</v>
      </c>
      <c r="AU43" s="12">
        <f>AN43*AO43/AS44/AO38/AO38*10^12</f>
        <v>6371.406371406371</v>
      </c>
      <c r="AV43" s="30" t="s">
        <v>23</v>
      </c>
    </row>
    <row r="44" spans="9:48" ht="13.5">
      <c r="I44" s="31"/>
      <c r="J44">
        <f>K38</f>
        <v>281.25</v>
      </c>
      <c r="K44" t="s">
        <v>24</v>
      </c>
      <c r="N44" s="30"/>
      <c r="O44" s="13">
        <v>4971</v>
      </c>
      <c r="P44" s="23"/>
      <c r="Q44" s="8" t="s">
        <v>25</v>
      </c>
      <c r="R44" s="30"/>
      <c r="S44" s="31"/>
      <c r="T44">
        <f>U38</f>
        <v>281.25</v>
      </c>
      <c r="U44" t="s">
        <v>24</v>
      </c>
      <c r="X44" s="30"/>
      <c r="Y44" s="13">
        <v>72</v>
      </c>
      <c r="Z44" s="23"/>
      <c r="AA44" s="8" t="s">
        <v>25</v>
      </c>
      <c r="AB44" s="30"/>
      <c r="AC44" s="31"/>
      <c r="AD44">
        <f>AE38</f>
        <v>225</v>
      </c>
      <c r="AE44" t="s">
        <v>24</v>
      </c>
      <c r="AH44" s="30"/>
      <c r="AI44" s="13">
        <v>9090</v>
      </c>
      <c r="AJ44" s="23"/>
      <c r="AK44" s="8" t="s">
        <v>25</v>
      </c>
      <c r="AL44" s="30"/>
      <c r="AM44" s="31"/>
      <c r="AN44">
        <f>AO38</f>
        <v>300</v>
      </c>
      <c r="AO44" t="s">
        <v>24</v>
      </c>
      <c r="AR44" s="30"/>
      <c r="AS44" s="13">
        <v>7040</v>
      </c>
      <c r="AT44" s="23"/>
      <c r="AU44" s="8" t="s">
        <v>25</v>
      </c>
      <c r="AV44" s="30"/>
    </row>
    <row r="45" spans="15:45" ht="13.5">
      <c r="O45" s="14" t="s">
        <v>26</v>
      </c>
      <c r="Y45" s="14" t="s">
        <v>26</v>
      </c>
      <c r="AI45" s="14" t="s">
        <v>26</v>
      </c>
      <c r="AS45" s="14" t="s">
        <v>26</v>
      </c>
    </row>
    <row r="47" spans="9:42" ht="13.5">
      <c r="I47" s="31" t="s">
        <v>27</v>
      </c>
      <c r="J47" s="31"/>
      <c r="K47" s="1">
        <v>6.8</v>
      </c>
      <c r="L47" t="s">
        <v>3</v>
      </c>
      <c r="S47" s="31" t="s">
        <v>27</v>
      </c>
      <c r="T47" s="31"/>
      <c r="U47" s="1">
        <v>1</v>
      </c>
      <c r="V47" t="s">
        <v>3</v>
      </c>
      <c r="AC47" s="31" t="s">
        <v>27</v>
      </c>
      <c r="AD47" s="31"/>
      <c r="AE47" s="1">
        <v>6.8</v>
      </c>
      <c r="AF47" t="s">
        <v>3</v>
      </c>
      <c r="AM47" s="31" t="s">
        <v>27</v>
      </c>
      <c r="AN47" s="31"/>
      <c r="AO47" s="1">
        <v>6.8</v>
      </c>
      <c r="AP47" t="s">
        <v>3</v>
      </c>
    </row>
    <row r="49" spans="9:48" ht="13.5">
      <c r="I49" s="31" t="s">
        <v>28</v>
      </c>
      <c r="J49" s="15">
        <f>Q43</f>
        <v>6817.585681664002</v>
      </c>
      <c r="K49" s="2" t="str">
        <f>R43</f>
        <v>x10E6</v>
      </c>
      <c r="L49" s="23" t="s">
        <v>8</v>
      </c>
      <c r="M49" s="26">
        <f>J49</f>
        <v>6817.585681664002</v>
      </c>
      <c r="N49" s="27"/>
      <c r="O49" s="2" t="str">
        <f>K49</f>
        <v>x10E6</v>
      </c>
      <c r="P49" s="23" t="s">
        <v>8</v>
      </c>
      <c r="Q49" s="28">
        <f>J49/N50</f>
        <v>1.0025861296564709</v>
      </c>
      <c r="R49" s="22" t="s">
        <v>29</v>
      </c>
      <c r="S49" s="31" t="s">
        <v>28</v>
      </c>
      <c r="T49" s="15">
        <f>AA43</f>
        <v>220.46639231820984</v>
      </c>
      <c r="U49" s="2" t="str">
        <f>AB43</f>
        <v>x10E6</v>
      </c>
      <c r="V49" s="23" t="s">
        <v>8</v>
      </c>
      <c r="W49" s="26">
        <f>T49</f>
        <v>220.46639231820984</v>
      </c>
      <c r="X49" s="27"/>
      <c r="Y49" s="2" t="str">
        <f>U49</f>
        <v>x10E6</v>
      </c>
      <c r="Z49" s="23" t="s">
        <v>8</v>
      </c>
      <c r="AA49" s="36">
        <f>T49/X50</f>
        <v>0.22046639231820983</v>
      </c>
      <c r="AB49" s="22" t="s">
        <v>29</v>
      </c>
      <c r="AC49" s="31" t="s">
        <v>28</v>
      </c>
      <c r="AD49" s="15">
        <f>AK43</f>
        <v>7017.970552990723</v>
      </c>
      <c r="AE49" s="2" t="str">
        <f>AL43</f>
        <v>x10E6</v>
      </c>
      <c r="AF49" s="23" t="s">
        <v>8</v>
      </c>
      <c r="AG49" s="26">
        <f>AD49</f>
        <v>7017.970552990723</v>
      </c>
      <c r="AH49" s="27"/>
      <c r="AI49" s="2" t="str">
        <f>AE49</f>
        <v>x10E6</v>
      </c>
      <c r="AJ49" s="23" t="s">
        <v>8</v>
      </c>
      <c r="AK49" s="28">
        <f>AD49/AH50</f>
        <v>1.0320544930868711</v>
      </c>
      <c r="AL49" s="22" t="s">
        <v>29</v>
      </c>
      <c r="AM49" s="31" t="s">
        <v>28</v>
      </c>
      <c r="AN49" s="15">
        <f>AU43</f>
        <v>6371.406371406371</v>
      </c>
      <c r="AO49" s="2" t="str">
        <f>AV43</f>
        <v>x10E6</v>
      </c>
      <c r="AP49" s="23" t="s">
        <v>8</v>
      </c>
      <c r="AQ49" s="26">
        <f>AN49</f>
        <v>6371.406371406371</v>
      </c>
      <c r="AR49" s="27"/>
      <c r="AS49" s="2" t="str">
        <f>AO49</f>
        <v>x10E6</v>
      </c>
      <c r="AT49" s="23" t="s">
        <v>8</v>
      </c>
      <c r="AU49" s="28">
        <f>AN49/AR50</f>
        <v>0.9369715252068194</v>
      </c>
      <c r="AV49" s="22" t="s">
        <v>29</v>
      </c>
    </row>
    <row r="50" spans="9:48" ht="13.5">
      <c r="I50" s="31"/>
      <c r="J50" s="35" t="s">
        <v>30</v>
      </c>
      <c r="K50" s="35"/>
      <c r="L50" s="23"/>
      <c r="N50" s="29">
        <f>K47*1000</f>
        <v>6800</v>
      </c>
      <c r="O50" s="29"/>
      <c r="P50" s="23"/>
      <c r="Q50" s="28"/>
      <c r="R50" s="22"/>
      <c r="S50" s="31"/>
      <c r="T50" s="35" t="s">
        <v>30</v>
      </c>
      <c r="U50" s="35"/>
      <c r="V50" s="23"/>
      <c r="X50" s="29">
        <f>U47*1000</f>
        <v>1000</v>
      </c>
      <c r="Y50" s="29"/>
      <c r="Z50" s="23"/>
      <c r="AA50" s="36"/>
      <c r="AB50" s="22"/>
      <c r="AC50" s="31"/>
      <c r="AD50" s="35" t="s">
        <v>30</v>
      </c>
      <c r="AE50" s="35"/>
      <c r="AF50" s="23"/>
      <c r="AH50" s="29">
        <f>AE47*1000</f>
        <v>6800</v>
      </c>
      <c r="AI50" s="29"/>
      <c r="AJ50" s="23"/>
      <c r="AK50" s="28"/>
      <c r="AL50" s="22"/>
      <c r="AM50" s="31"/>
      <c r="AN50" s="35" t="s">
        <v>30</v>
      </c>
      <c r="AO50" s="35"/>
      <c r="AP50" s="23"/>
      <c r="AR50" s="29">
        <f>AO47*1000</f>
        <v>6800</v>
      </c>
      <c r="AS50" s="29"/>
      <c r="AT50" s="23"/>
      <c r="AU50" s="28"/>
      <c r="AV50" s="22"/>
    </row>
    <row r="52" spans="9:42" ht="13.5">
      <c r="I52" s="30" t="s">
        <v>31</v>
      </c>
      <c r="J52" s="30"/>
      <c r="K52" s="1">
        <v>0.7</v>
      </c>
      <c r="L52" t="s">
        <v>32</v>
      </c>
      <c r="S52" s="30" t="s">
        <v>31</v>
      </c>
      <c r="T52" s="30"/>
      <c r="U52" s="1">
        <v>0.7</v>
      </c>
      <c r="V52" t="s">
        <v>32</v>
      </c>
      <c r="AC52" s="30" t="s">
        <v>31</v>
      </c>
      <c r="AD52" s="30"/>
      <c r="AE52" s="1">
        <v>0.7</v>
      </c>
      <c r="AF52" t="s">
        <v>32</v>
      </c>
      <c r="AM52" s="30" t="s">
        <v>31</v>
      </c>
      <c r="AN52" s="30"/>
      <c r="AO52" s="1">
        <v>0.7</v>
      </c>
      <c r="AP52" t="s">
        <v>32</v>
      </c>
    </row>
    <row r="53" spans="9:48" ht="13.5">
      <c r="I53" s="31" t="s">
        <v>33</v>
      </c>
      <c r="J53" s="11" t="s">
        <v>4</v>
      </c>
      <c r="K53" s="23" t="s">
        <v>8</v>
      </c>
      <c r="L53" s="16" t="s">
        <v>34</v>
      </c>
      <c r="M53" s="24">
        <f>K52</f>
        <v>0.7</v>
      </c>
      <c r="N53" s="24"/>
      <c r="O53" s="2"/>
      <c r="P53" s="23" t="s">
        <v>8</v>
      </c>
      <c r="Q53" s="25">
        <f>2*K52/K38/Q49/10^-6/1000</f>
        <v>4.9649378048780495</v>
      </c>
      <c r="R53" s="22" t="s">
        <v>35</v>
      </c>
      <c r="S53" s="31" t="s">
        <v>33</v>
      </c>
      <c r="T53" s="11" t="s">
        <v>4</v>
      </c>
      <c r="U53" s="23" t="s">
        <v>8</v>
      </c>
      <c r="V53" s="16" t="s">
        <v>34</v>
      </c>
      <c r="W53" s="24">
        <f>U52</f>
        <v>0.7</v>
      </c>
      <c r="X53" s="24"/>
      <c r="Y53" s="2"/>
      <c r="Z53" s="23" t="s">
        <v>8</v>
      </c>
      <c r="AA53" s="25">
        <f>2*U52/U38/AA49/10^-6/1000</f>
        <v>22.578397212547067</v>
      </c>
      <c r="AB53" s="22" t="s">
        <v>35</v>
      </c>
      <c r="AC53" s="31" t="s">
        <v>33</v>
      </c>
      <c r="AD53" s="11" t="s">
        <v>4</v>
      </c>
      <c r="AE53" s="23" t="s">
        <v>8</v>
      </c>
      <c r="AF53" s="16" t="s">
        <v>34</v>
      </c>
      <c r="AG53" s="24">
        <f>AE52</f>
        <v>0.7</v>
      </c>
      <c r="AH53" s="24"/>
      <c r="AI53" s="2"/>
      <c r="AJ53" s="23" t="s">
        <v>8</v>
      </c>
      <c r="AK53" s="25">
        <f>2*AE52/AE38/AK49/10^-6/1000</f>
        <v>6.028966749237803</v>
      </c>
      <c r="AL53" s="22" t="s">
        <v>35</v>
      </c>
      <c r="AM53" s="31" t="s">
        <v>33</v>
      </c>
      <c r="AN53" s="11" t="s">
        <v>4</v>
      </c>
      <c r="AO53" s="23" t="s">
        <v>8</v>
      </c>
      <c r="AP53" s="16" t="s">
        <v>34</v>
      </c>
      <c r="AQ53" s="24">
        <f>AO52</f>
        <v>0.7</v>
      </c>
      <c r="AR53" s="24"/>
      <c r="AS53" s="2"/>
      <c r="AT53" s="23" t="s">
        <v>8</v>
      </c>
      <c r="AU53" s="25">
        <f>2*AO52/AO38/AU49/10^-6/1000</f>
        <v>4.980585365853658</v>
      </c>
      <c r="AV53" s="22" t="s">
        <v>35</v>
      </c>
    </row>
    <row r="54" spans="9:48" ht="13.5">
      <c r="I54" s="31"/>
      <c r="J54" s="8" t="s">
        <v>5</v>
      </c>
      <c r="K54" s="23"/>
      <c r="L54">
        <f>K38</f>
        <v>281.25</v>
      </c>
      <c r="M54" t="s">
        <v>36</v>
      </c>
      <c r="N54" s="17">
        <f>Q49</f>
        <v>1.0025861296564709</v>
      </c>
      <c r="O54" t="str">
        <f>R43</f>
        <v>x10E6</v>
      </c>
      <c r="P54" s="23"/>
      <c r="Q54" s="25"/>
      <c r="R54" s="22"/>
      <c r="S54" s="31"/>
      <c r="T54" s="8" t="s">
        <v>5</v>
      </c>
      <c r="U54" s="23"/>
      <c r="V54">
        <f>U38</f>
        <v>281.25</v>
      </c>
      <c r="W54" t="s">
        <v>36</v>
      </c>
      <c r="X54" s="17">
        <f>AA49</f>
        <v>0.22046639231820983</v>
      </c>
      <c r="Y54" t="str">
        <f>AB43</f>
        <v>x10E6</v>
      </c>
      <c r="Z54" s="23"/>
      <c r="AA54" s="25"/>
      <c r="AB54" s="22"/>
      <c r="AC54" s="31"/>
      <c r="AD54" s="8" t="s">
        <v>5</v>
      </c>
      <c r="AE54" s="23"/>
      <c r="AF54">
        <f>AE38</f>
        <v>225</v>
      </c>
      <c r="AG54" t="s">
        <v>36</v>
      </c>
      <c r="AH54" s="17">
        <f>AK49</f>
        <v>1.0320544930868711</v>
      </c>
      <c r="AI54" t="str">
        <f>AL43</f>
        <v>x10E6</v>
      </c>
      <c r="AJ54" s="23"/>
      <c r="AK54" s="25"/>
      <c r="AL54" s="22"/>
      <c r="AM54" s="31"/>
      <c r="AN54" s="8" t="s">
        <v>5</v>
      </c>
      <c r="AO54" s="23"/>
      <c r="AP54">
        <f>AO38</f>
        <v>300</v>
      </c>
      <c r="AQ54" t="s">
        <v>36</v>
      </c>
      <c r="AR54" s="17">
        <f>AU49</f>
        <v>0.9369715252068194</v>
      </c>
      <c r="AS54" t="str">
        <f>AV43</f>
        <v>x10E6</v>
      </c>
      <c r="AT54" s="23"/>
      <c r="AU54" s="25"/>
      <c r="AV54" s="22"/>
    </row>
    <row r="61" spans="9:12" ht="13.5">
      <c r="I61" s="40"/>
      <c r="J61" s="40" t="s">
        <v>49</v>
      </c>
      <c r="K61" s="41" t="s">
        <v>48</v>
      </c>
      <c r="L61" s="41"/>
    </row>
    <row r="62" spans="9:12" ht="13.5">
      <c r="I62" s="40" t="s">
        <v>37</v>
      </c>
      <c r="J62" s="40" t="s">
        <v>42</v>
      </c>
      <c r="K62" s="41" t="s">
        <v>45</v>
      </c>
      <c r="L62" s="41"/>
    </row>
    <row r="63" spans="9:12" ht="13.5">
      <c r="I63" s="40" t="s">
        <v>38</v>
      </c>
      <c r="J63" s="40" t="s">
        <v>43</v>
      </c>
      <c r="K63" s="41" t="s">
        <v>46</v>
      </c>
      <c r="L63" s="41"/>
    </row>
    <row r="64" spans="9:12" ht="13.5">
      <c r="I64" s="40" t="s">
        <v>39</v>
      </c>
      <c r="J64" s="40" t="s">
        <v>44</v>
      </c>
      <c r="K64" s="41" t="s">
        <v>47</v>
      </c>
      <c r="L64" s="41"/>
    </row>
    <row r="65" spans="10:15" ht="13.5">
      <c r="J65" s="18"/>
      <c r="K65" s="18"/>
      <c r="L65" s="18"/>
      <c r="M65" s="18"/>
      <c r="N65" s="18"/>
      <c r="O65" s="18"/>
    </row>
    <row r="66" spans="10:15" ht="13.5">
      <c r="J66" s="38"/>
      <c r="K66" s="38"/>
      <c r="L66" s="39"/>
      <c r="M66" s="39"/>
      <c r="N66" s="19"/>
      <c r="O66" s="18"/>
    </row>
    <row r="67" spans="10:15" ht="13.5">
      <c r="J67" s="20"/>
      <c r="K67" s="20"/>
      <c r="L67" s="39"/>
      <c r="M67" s="39"/>
      <c r="N67" s="19"/>
      <c r="O67" s="18"/>
    </row>
    <row r="68" spans="10:15" ht="13.5">
      <c r="J68" s="18"/>
      <c r="K68" s="18"/>
      <c r="L68" s="18"/>
      <c r="M68" s="18"/>
      <c r="N68" s="18"/>
      <c r="O68" s="18"/>
    </row>
  </sheetData>
  <sheetProtection/>
  <mergeCells count="131">
    <mergeCell ref="I52:J52"/>
    <mergeCell ref="I41:L41"/>
    <mergeCell ref="K53:K54"/>
    <mergeCell ref="M53:N53"/>
    <mergeCell ref="L67:M67"/>
    <mergeCell ref="L49:L50"/>
    <mergeCell ref="I47:J47"/>
    <mergeCell ref="R53:R54"/>
    <mergeCell ref="N43:N44"/>
    <mergeCell ref="P43:P44"/>
    <mergeCell ref="R43:R44"/>
    <mergeCell ref="P49:P50"/>
    <mergeCell ref="Q49:Q50"/>
    <mergeCell ref="R49:R50"/>
    <mergeCell ref="M49:N49"/>
    <mergeCell ref="N50:O50"/>
    <mergeCell ref="Q53:Q54"/>
    <mergeCell ref="I30:I31"/>
    <mergeCell ref="K30:K31"/>
    <mergeCell ref="L30:L31"/>
    <mergeCell ref="I34:I35"/>
    <mergeCell ref="J35:L35"/>
    <mergeCell ref="P53:P54"/>
    <mergeCell ref="M30:N31"/>
    <mergeCell ref="N34:N35"/>
    <mergeCell ref="O34:Q35"/>
    <mergeCell ref="J50:K50"/>
    <mergeCell ref="I43:I44"/>
    <mergeCell ref="J66:K66"/>
    <mergeCell ref="L66:M66"/>
    <mergeCell ref="K62:L62"/>
    <mergeCell ref="K63:L63"/>
    <mergeCell ref="K64:L64"/>
    <mergeCell ref="K61:L61"/>
    <mergeCell ref="M34:M35"/>
    <mergeCell ref="I38:J38"/>
    <mergeCell ref="I49:I50"/>
    <mergeCell ref="I53:I54"/>
    <mergeCell ref="S34:S35"/>
    <mergeCell ref="W34:W35"/>
    <mergeCell ref="X34:X35"/>
    <mergeCell ref="Y34:AA35"/>
    <mergeCell ref="T35:V35"/>
    <mergeCell ref="X43:X44"/>
    <mergeCell ref="S47:T47"/>
    <mergeCell ref="S49:S50"/>
    <mergeCell ref="S30:S31"/>
    <mergeCell ref="U30:U31"/>
    <mergeCell ref="V30:V31"/>
    <mergeCell ref="W30:X31"/>
    <mergeCell ref="AA49:AA50"/>
    <mergeCell ref="AB49:AB50"/>
    <mergeCell ref="T50:U50"/>
    <mergeCell ref="S38:T38"/>
    <mergeCell ref="S41:V41"/>
    <mergeCell ref="S43:S44"/>
    <mergeCell ref="V49:V50"/>
    <mergeCell ref="W49:X49"/>
    <mergeCell ref="X50:Y50"/>
    <mergeCell ref="S52:T52"/>
    <mergeCell ref="S53:S54"/>
    <mergeCell ref="U53:U54"/>
    <mergeCell ref="W53:X53"/>
    <mergeCell ref="Z53:Z54"/>
    <mergeCell ref="AA53:AA54"/>
    <mergeCell ref="AB53:AB54"/>
    <mergeCell ref="AC30:AC31"/>
    <mergeCell ref="AC43:AC44"/>
    <mergeCell ref="AC49:AC50"/>
    <mergeCell ref="AC53:AC54"/>
    <mergeCell ref="Z43:Z44"/>
    <mergeCell ref="AB43:AB44"/>
    <mergeCell ref="Z49:Z50"/>
    <mergeCell ref="AE30:AE31"/>
    <mergeCell ref="AF30:AF31"/>
    <mergeCell ref="AG30:AH31"/>
    <mergeCell ref="AC34:AC35"/>
    <mergeCell ref="AG34:AG35"/>
    <mergeCell ref="AH34:AH35"/>
    <mergeCell ref="AH43:AH44"/>
    <mergeCell ref="AJ43:AJ44"/>
    <mergeCell ref="AL43:AL44"/>
    <mergeCell ref="AC47:AD47"/>
    <mergeCell ref="AI34:AK35"/>
    <mergeCell ref="AD35:AF35"/>
    <mergeCell ref="AC38:AD38"/>
    <mergeCell ref="AC41:AF41"/>
    <mergeCell ref="AH50:AI50"/>
    <mergeCell ref="AC52:AD52"/>
    <mergeCell ref="AF49:AF50"/>
    <mergeCell ref="AG49:AH49"/>
    <mergeCell ref="AJ49:AJ50"/>
    <mergeCell ref="AK49:AK50"/>
    <mergeCell ref="AP49:AP50"/>
    <mergeCell ref="AN50:AO50"/>
    <mergeCell ref="AM52:AN52"/>
    <mergeCell ref="AM53:AM54"/>
    <mergeCell ref="AE53:AE54"/>
    <mergeCell ref="AG53:AH53"/>
    <mergeCell ref="AJ53:AJ54"/>
    <mergeCell ref="AK53:AK54"/>
    <mergeCell ref="AL49:AL50"/>
    <mergeCell ref="AD50:AE50"/>
    <mergeCell ref="AQ30:AR31"/>
    <mergeCell ref="AM34:AM35"/>
    <mergeCell ref="AQ34:AQ35"/>
    <mergeCell ref="AR34:AR35"/>
    <mergeCell ref="AL53:AL54"/>
    <mergeCell ref="AM30:AM31"/>
    <mergeCell ref="AO30:AO31"/>
    <mergeCell ref="AP30:AP31"/>
    <mergeCell ref="AM43:AM44"/>
    <mergeCell ref="AM49:AM50"/>
    <mergeCell ref="AR43:AR44"/>
    <mergeCell ref="AT43:AT44"/>
    <mergeCell ref="AV43:AV44"/>
    <mergeCell ref="AM47:AN47"/>
    <mergeCell ref="AS34:AU35"/>
    <mergeCell ref="AN35:AP35"/>
    <mergeCell ref="AM38:AN38"/>
    <mergeCell ref="AM41:AP41"/>
    <mergeCell ref="AV53:AV54"/>
    <mergeCell ref="AO53:AO54"/>
    <mergeCell ref="AQ53:AR53"/>
    <mergeCell ref="AT53:AT54"/>
    <mergeCell ref="AU53:AU54"/>
    <mergeCell ref="AQ49:AR49"/>
    <mergeCell ref="AT49:AT50"/>
    <mergeCell ref="AU49:AU50"/>
    <mergeCell ref="AV49:AV50"/>
    <mergeCell ref="AR50:AS50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kaihara</dc:creator>
  <cp:keywords/>
  <dc:description/>
  <cp:lastModifiedBy>kaihara</cp:lastModifiedBy>
  <dcterms:created xsi:type="dcterms:W3CDTF">2017-07-05T09:38:56Z</dcterms:created>
  <dcterms:modified xsi:type="dcterms:W3CDTF">2021-09-05T13:21:07Z</dcterms:modified>
  <cp:category/>
  <cp:version/>
  <cp:contentType/>
  <cp:contentStatus/>
</cp:coreProperties>
</file>